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asks" sheetId="2" state="visible" r:id="rId2"/>
    <sheet xmlns:r="http://schemas.openxmlformats.org/officeDocument/2006/relationships" name="Results" sheetId="3" state="visible" r:id="rId3"/>
  </sheets>
  <definedNames>
    <definedName name="_xlnm.Print_Titles" localSheetId="1">'Tasks'!$4:$4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F3D31"/>
      <sz val="16"/>
    </font>
    <font>
      <name val="Calibri"/>
      <i val="1"/>
      <color rgb="004B5563"/>
      <sz val="10"/>
    </font>
    <font>
      <name val="Calibri"/>
      <b val="1"/>
      <color rgb="00FFFFFF"/>
      <sz val="11"/>
    </font>
    <font>
      <name val="Calibri"/>
      <color rgb="001F2937"/>
      <sz val="11"/>
    </font>
    <font>
      <name val="Calibri"/>
      <b val="1"/>
      <color rgb="001F2937"/>
      <sz val="11"/>
    </font>
    <font>
      <name val="Calibri"/>
      <b val="1"/>
      <color rgb="000F3D31"/>
      <sz val="12"/>
    </font>
  </fonts>
  <fills count="8">
    <fill>
      <patternFill/>
    </fill>
    <fill>
      <patternFill patternType="gray125"/>
    </fill>
    <fill>
      <patternFill patternType="solid">
        <fgColor rgb="000F3D31"/>
      </patternFill>
    </fill>
    <fill>
      <patternFill patternType="solid">
        <fgColor rgb="00FFF7CC"/>
      </patternFill>
    </fill>
    <fill>
      <patternFill patternType="solid">
        <fgColor rgb="00D1F2E6"/>
      </patternFill>
    </fill>
    <fill>
      <patternFill patternType="solid">
        <fgColor rgb="00F8EBCB"/>
      </patternFill>
    </fill>
    <fill>
      <patternFill patternType="solid">
        <fgColor rgb="00FBD9D3"/>
      </patternFill>
    </fill>
    <fill>
      <patternFill patternType="solid">
        <fgColor rgb="00E5E7EB"/>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4"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3" borderId="0" applyAlignment="1" pivotButton="0" quotePrefix="0" xfId="0">
      <alignment vertical="top" wrapText="1"/>
    </xf>
    <xf numFmtId="0" fontId="4" fillId="0" borderId="0" applyAlignment="1" pivotButton="0" quotePrefix="0" xfId="0">
      <alignment horizontal="center" vertical="top"/>
    </xf>
    <xf numFmtId="0" fontId="5" fillId="4" borderId="0" applyAlignment="1" pivotButton="0" quotePrefix="0" xfId="0">
      <alignment vertical="top" wrapText="1"/>
    </xf>
    <xf numFmtId="0" fontId="4" fillId="0" borderId="0" applyAlignment="1" pivotButton="0" quotePrefix="0" xfId="0">
      <alignment horizontal="left"/>
    </xf>
    <xf numFmtId="0" fontId="5" fillId="5" borderId="0" applyAlignment="1" pivotButton="0" quotePrefix="0" xfId="0">
      <alignment vertical="top" wrapText="1"/>
    </xf>
    <xf numFmtId="0" fontId="5" fillId="6" borderId="0" applyAlignment="1" pivotButton="0" quotePrefix="0" xfId="0">
      <alignment vertical="top" wrapText="1"/>
    </xf>
    <xf numFmtId="0" fontId="5" fillId="7" borderId="0" applyAlignment="1" pivotButton="0" quotePrefix="0" xfId="0">
      <alignment vertical="top" wrapText="1"/>
    </xf>
    <xf numFmtId="0" fontId="5" fillId="0" borderId="0" applyAlignment="1" pivotButton="0" quotePrefix="0" xfId="0">
      <alignment horizontal="center" vertical="top"/>
    </xf>
  </cellXfs>
  <cellStyles count="1">
    <cellStyle name="Normal" xfId="0" builtinId="0" hidden="0"/>
  </cellStyles>
  <dxfs count="4">
    <dxf>
      <fill>
        <patternFill patternType="solid">
          <fgColor rgb="00D1F2E6"/>
          <bgColor rgb="00D1F2E6"/>
        </patternFill>
      </fill>
    </dxf>
    <dxf>
      <fill>
        <patternFill patternType="solid">
          <fgColor rgb="00F8EBCB"/>
          <bgColor rgb="00F8EBCB"/>
        </patternFill>
      </fill>
    </dxf>
    <dxf>
      <fill>
        <patternFill patternType="solid">
          <fgColor rgb="00FBD9D3"/>
          <bgColor rgb="00FBD9D3"/>
        </patternFill>
      </fill>
    </dxf>
    <dxf>
      <fill>
        <patternFill patternType="solid">
          <fgColor rgb="00E5E7EB"/>
          <b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 customWidth="1" min="1" max="1"/>
    <col width="100" customWidth="1" min="2" max="2"/>
  </cols>
  <sheetData>
    <row r="1">
      <c r="A1" s="1" t="inlineStr">
        <is>
          <t>AI Use Case Finder</t>
        </is>
      </c>
    </row>
    <row r="2">
      <c r="A2" s="2" t="inlineStr">
        <is>
          <t>StormWind · AI Accelerator. The same tool runs in your browser at bootcamp.stormwindstudios.com/ai-use-case-finder.</t>
        </is>
      </c>
    </row>
    <row r="4">
      <c r="A4" s="3" t="inlineStr">
        <is>
          <t>Three steps</t>
        </is>
      </c>
    </row>
    <row r="5">
      <c r="A5" s="4" t="inlineStr">
        <is>
          <t>1.</t>
        </is>
      </c>
      <c r="B5" s="5" t="inlineStr">
        <is>
          <t>On the Tasks sheet, add one recurring task per row. Describe the task, never the data in it: "Answer billing questions", not a customer's name.</t>
        </is>
      </c>
    </row>
    <row r="6">
      <c r="A6" s="4" t="inlineStr">
        <is>
          <t>2.</t>
        </is>
      </c>
      <c r="B6" s="5" t="inlineStr">
        <is>
          <t>Answer the five yellow dropdowns for each task. The Result column fills in as you go.</t>
        </is>
      </c>
    </row>
    <row r="7">
      <c r="A7" s="4" t="inlineStr">
        <is>
          <t>3.</t>
        </is>
      </c>
      <c r="B7" s="5" t="inlineStr">
        <is>
          <t>Open Results for your shortlist. Pick one to three tasks from Try first, check with IT that the tool and the data are approved, and write down the hours they take today.</t>
        </is>
      </c>
    </row>
    <row r="8">
      <c r="A8" s="4" t="inlineStr"/>
      <c r="B8" s="5" t="inlineStr"/>
    </row>
    <row r="9">
      <c r="A9" s="3" t="inlineStr">
        <is>
          <t>The never list</t>
        </is>
      </c>
    </row>
    <row r="10">
      <c r="A10" s="4" t="inlineStr"/>
      <c r="B10" s="5" t="inlineStr">
        <is>
          <t>If a task involves any of these, it goes to Keep AI away, whatever else you answer.</t>
        </is>
      </c>
    </row>
    <row r="11">
      <c r="A11" s="4" t="inlineStr">
        <is>
          <t>•</t>
        </is>
      </c>
      <c r="B11" s="5" t="inlineStr">
        <is>
          <t>Customer or personal details: names, emails, phone numbers, addresses or account numbers, for customers or colleagues</t>
        </is>
      </c>
    </row>
    <row r="12">
      <c r="A12" s="4" t="inlineStr">
        <is>
          <t>•</t>
        </is>
      </c>
      <c r="B12" s="5" t="inlineStr">
        <is>
          <t>Regulated records: health, financial, HR and legal records</t>
        </is>
      </c>
    </row>
    <row r="13">
      <c r="A13" s="4" t="inlineStr">
        <is>
          <t>•</t>
        </is>
      </c>
      <c r="B13" s="5" t="inlineStr">
        <is>
          <t>Passwords, keys and access codes</t>
        </is>
      </c>
    </row>
    <row r="14">
      <c r="A14" s="4" t="inlineStr">
        <is>
          <t>•</t>
        </is>
      </c>
      <c r="B14" s="5" t="inlineStr">
        <is>
          <t>Anything under an NDA or not yet public: unreleased plans, contracts, pricing, source code</t>
        </is>
      </c>
    </row>
    <row r="15">
      <c r="A15" s="4" t="inlineStr">
        <is>
          <t>•</t>
        </is>
      </c>
      <c r="B15" s="5" t="inlineStr">
        <is>
          <t>Anything your AI use policy prohibits</t>
        </is>
      </c>
    </row>
    <row r="16">
      <c r="A16" s="4" t="inlineStr"/>
      <c r="B16" s="5" t="inlineStr"/>
    </row>
    <row r="17">
      <c r="A17" s="3" t="inlineStr">
        <is>
          <t>How tasks are sorted</t>
        </is>
      </c>
    </row>
    <row r="18">
      <c r="A18" s="4" t="inlineStr">
        <is>
          <t>•</t>
        </is>
      </c>
      <c r="B18" s="5" t="inlineStr">
        <is>
          <t>Keep AI away: anything on the never list (or Not sure), or a mistake could cause serious harm. These rules come first.</t>
        </is>
      </c>
    </row>
    <row r="19">
      <c r="A19" s="4" t="inlineStr">
        <is>
          <t>•</t>
        </is>
      </c>
      <c r="B19" s="5" t="inlineStr">
        <is>
          <t>Try first: 8 points or more out of 12, and the task starts at least partly from text, documents or data.</t>
        </is>
      </c>
    </row>
    <row r="20">
      <c r="A20" s="4" t="inlineStr"/>
      <c r="B20" s="5" t="inlineStr">
        <is>
          <t>Points. If AI got it wrong: easy to spot 3, careful checking 1. Text, documents or data: yes 3, partly 1. Checklist: yes 3, mostly 2. Time a month: under 1 hour 0, 1 to 5 hours 1, 5 to 15 hours 2, 15+ hours 3.</t>
        </is>
      </c>
    </row>
    <row r="21">
      <c r="A21" s="4" t="inlineStr">
        <is>
          <t>•</t>
        </is>
      </c>
      <c r="B21" s="5" t="inlineStr">
        <is>
          <t>Maybe later: everything else. The Why column shows what held it back.</t>
        </is>
      </c>
    </row>
    <row r="22">
      <c r="A22" s="4" t="inlineStr">
        <is>
          <t>•</t>
        </is>
      </c>
      <c r="B22" s="5" t="inlineStr">
        <is>
          <t>Ties in Try first go to the task with more time a month, then to the higher row.</t>
        </is>
      </c>
    </row>
    <row r="23">
      <c r="A23" s="4" t="inlineStr"/>
      <c r="B23" s="5" t="inlineStr"/>
    </row>
    <row r="24">
      <c r="A24" s="3" t="inlineStr">
        <is>
          <t>Good to know</t>
        </is>
      </c>
    </row>
    <row r="25">
      <c r="A25" s="4" t="inlineStr">
        <is>
          <t>•</t>
        </is>
      </c>
      <c r="B25" s="5" t="inlineStr">
        <is>
          <t>Running it with your team? Share the Tasks sheet on screen. The person who does each task answers. If the room can't agree, pick the more cautious answer.</t>
        </is>
      </c>
    </row>
    <row r="26">
      <c r="A26" s="4" t="inlineStr">
        <is>
          <t>•</t>
        </is>
      </c>
      <c r="B26" s="5" t="inlineStr">
        <is>
          <t>Rows without a task name are ignored. To start again, clear the yellow cells. Don't delete rows or columns.</t>
        </is>
      </c>
    </row>
    <row r="27">
      <c r="A27" s="4" t="inlineStr">
        <is>
          <t>•</t>
        </is>
      </c>
      <c r="B27" s="5" t="inlineStr">
        <is>
          <t>The sheet holds 60 tasks. Results lists up to 20 in each group.</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P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8" customWidth="1" min="2" max="2"/>
    <col width="26" customWidth="1" min="3" max="3"/>
    <col width="18" customWidth="1" min="4" max="4"/>
    <col width="18" customWidth="1" min="5" max="5"/>
    <col width="18" customWidth="1" min="6" max="6"/>
    <col width="15" customWidth="1" min="7" max="7"/>
    <col width="44" customWidth="1" min="8" max="8"/>
    <col width="8"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s>
  <sheetData>
    <row r="1">
      <c r="A1" s="1" t="inlineStr">
        <is>
          <t>Your tasks</t>
        </is>
      </c>
    </row>
    <row r="2">
      <c r="A2" s="2" t="inlineStr">
        <is>
          <t>One recurring task per row. Fill in the yellow cells; most are dropdowns. Result, Why and Rank fill in by themselves.</t>
        </is>
      </c>
    </row>
    <row r="3" ht="54" customHeight="1">
      <c r="A3" s="6" t="inlineStr">
        <is>
          <t>Name it by what gets done.</t>
        </is>
      </c>
      <c r="B3" s="6" t="inlineStr">
        <is>
          <t>See the list on How to use. Not sure counts as yes.</t>
        </is>
      </c>
      <c r="C3" s="6" t="inlineStr">
        <is>
          <t>Serious harm: money, safety, legal standing, systems or customers hurt before anyone checks.</t>
        </is>
      </c>
      <c r="D3" s="6" t="inlineStr">
        <is>
          <t>No means hands-on or face-to-face work.</t>
        </is>
      </c>
      <c r="E3" s="6" t="inlineStr">
        <is>
          <t>No if it changes every time, or rests on trust, negotiation or coaching.</t>
        </is>
      </c>
      <c r="F3" s="6" t="inlineStr">
        <is>
          <t>A one-hour task done every week is about 4 hours a month.</t>
        </is>
      </c>
    </row>
    <row r="4" ht="32" customHeight="1">
      <c r="A4" s="7" t="inlineStr">
        <is>
          <t>Task</t>
        </is>
      </c>
      <c r="B4" s="7" t="inlineStr">
        <is>
          <t>Anything on the never list?</t>
        </is>
      </c>
      <c r="C4" s="7" t="inlineStr">
        <is>
          <t>If AI got it wrong, what happens?</t>
        </is>
      </c>
      <c r="D4" s="7" t="inlineStr">
        <is>
          <t>Starts from text, documents or data?</t>
        </is>
      </c>
      <c r="E4" s="7" t="inlineStr">
        <is>
          <t>Could you write a checklist for it?</t>
        </is>
      </c>
      <c r="F4" s="7" t="inlineStr">
        <is>
          <t>Time a month, whole team</t>
        </is>
      </c>
      <c r="G4" s="7" t="inlineStr">
        <is>
          <t>Result</t>
        </is>
      </c>
      <c r="H4" s="7" t="inlineStr">
        <is>
          <t>Why</t>
        </is>
      </c>
      <c r="I4" s="7" t="inlineStr">
        <is>
          <t>Rank</t>
        </is>
      </c>
      <c r="J4" t="inlineStr">
        <is>
          <t>Complete</t>
        </is>
      </c>
      <c r="K4" t="inlineStr">
        <is>
          <t>Score</t>
        </is>
      </c>
      <c r="L4" t="inlineStr">
        <is>
          <t>Try key</t>
        </is>
      </c>
      <c r="M4" t="inlineStr">
        <is>
          <t>Later no.</t>
        </is>
      </c>
      <c r="N4" t="inlineStr">
        <is>
          <t>Away no.</t>
        </is>
      </c>
      <c r="O4" t="inlineStr">
        <is>
          <t>Reasons</t>
        </is>
      </c>
      <c r="P4" t="inlineStr">
        <is>
          <t>Time points</t>
        </is>
      </c>
    </row>
    <row r="5">
      <c r="A5" s="8" t="n"/>
      <c r="B5" s="8" t="n"/>
      <c r="C5" s="8" t="n"/>
      <c r="D5" s="8" t="n"/>
      <c r="E5" s="8" t="n"/>
      <c r="F5" s="8" t="n"/>
      <c r="G5" s="4">
        <f>IF(TRIM(A5)="","",IF(OR(B5="Yes",B5="Not sure",C5="Could cause serious harm"),"Keep AI away",IF(NOT(J5),"Needs answers",IF(AND(D5&lt;&gt;"No",K5&gt;=8),"Try first","Maybe later"))))</f>
        <v/>
      </c>
      <c r="H5" s="5">
        <f>IF(G5="","",IF(G5="Keep AI away",IF(B5="Yes","Uses never-list data, which can’t go into an AI tool.",IF(B5="Not sure","Not sure about the data. Check with IT, then answer again.","A mistake could cause serious harm.")),IF(G5="Needs answers","Answer all five questions to sort this task.",IF(G5="Try first",F5&amp;" a month today.",IF(O5="","Not a strong fit yet.",UPPER(MID(O5,3,1))&amp;MID(O5,4,200)&amp;".")))))</f>
        <v/>
      </c>
      <c r="I5" s="9">
        <f>IF(L5="","",COUNTIF(L$5:L$64,"&gt;"&amp;L5)+1)</f>
        <v/>
      </c>
      <c r="J5">
        <f>AND(OR(B5="No",B5="Yes",B5="Not sure"),OR(C5="Easy to spot and fix",C5="Needs careful checking",C5="Could cause serious harm"),OR(D5="Yes",D5="Partly",D5="No"),OR(E5="Yes",E5="Mostly",E5="No"),OR(F5="Under 1 hour",F5="1 to 5 hours",F5="5 to 15 hours",F5="15+ hours"))</f>
        <v/>
      </c>
      <c r="K5">
        <f>IF(J5,IF(C5="Easy to spot and fix",3,IF(C5="Needs careful checking",1,0))+IF(D5="Yes",3,IF(D5="Partly",1,0))+IF(E5="Yes",3,IF(E5="Mostly",2,0))+P5,"")</f>
        <v/>
      </c>
      <c r="L5">
        <f>IF(G5="Try first",K5*10+P5+(1000-ROW())/10000,"")</f>
        <v/>
      </c>
      <c r="M5">
        <f>IF(G5="Maybe later",COUNTIF(G$5:G5,"Maybe later"),"")</f>
        <v/>
      </c>
      <c r="N5">
        <f>IF(G5="Keep AI away",COUNTIF(G$5:G5,"Keep AI away"),"")</f>
        <v/>
      </c>
      <c r="O5">
        <f>IF(D5="No",", hands-on or face-to-face work","")&amp;IF(D5="Partly",", only partly text or data","")&amp;IF(E5="No",", changes every time","")&amp;IF(C5="Needs careful checking",", needs careful checking","")&amp;IF(F5="Under 1 hour",", little time spent on it today","")</f>
        <v/>
      </c>
      <c r="P5">
        <f>IF(F5="Under 1 hour",0,IF(F5="1 to 5 hours",1,IF(F5="5 to 15 hours",2,IF(F5="15+ hours",3,""))))</f>
        <v/>
      </c>
    </row>
    <row r="6">
      <c r="A6" s="8" t="n"/>
      <c r="B6" s="8" t="n"/>
      <c r="C6" s="8" t="n"/>
      <c r="D6" s="8" t="n"/>
      <c r="E6" s="8" t="n"/>
      <c r="F6" s="8" t="n"/>
      <c r="G6" s="4">
        <f>IF(TRIM(A6)="","",IF(OR(B6="Yes",B6="Not sure",C6="Could cause serious harm"),"Keep AI away",IF(NOT(J6),"Needs answers",IF(AND(D6&lt;&gt;"No",K6&gt;=8),"Try first","Maybe later"))))</f>
        <v/>
      </c>
      <c r="H6" s="5">
        <f>IF(G6="","",IF(G6="Keep AI away",IF(B6="Yes","Uses never-list data, which can’t go into an AI tool.",IF(B6="Not sure","Not sure about the data. Check with IT, then answer again.","A mistake could cause serious harm.")),IF(G6="Needs answers","Answer all five questions to sort this task.",IF(G6="Try first",F6&amp;" a month today.",IF(O6="","Not a strong fit yet.",UPPER(MID(O6,3,1))&amp;MID(O6,4,200)&amp;".")))))</f>
        <v/>
      </c>
      <c r="I6" s="9">
        <f>IF(L6="","",COUNTIF(L$5:L$64,"&gt;"&amp;L6)+1)</f>
        <v/>
      </c>
      <c r="J6">
        <f>AND(OR(B6="No",B6="Yes",B6="Not sure"),OR(C6="Easy to spot and fix",C6="Needs careful checking",C6="Could cause serious harm"),OR(D6="Yes",D6="Partly",D6="No"),OR(E6="Yes",E6="Mostly",E6="No"),OR(F6="Under 1 hour",F6="1 to 5 hours",F6="5 to 15 hours",F6="15+ hours"))</f>
        <v/>
      </c>
      <c r="K6">
        <f>IF(J6,IF(C6="Easy to spot and fix",3,IF(C6="Needs careful checking",1,0))+IF(D6="Yes",3,IF(D6="Partly",1,0))+IF(E6="Yes",3,IF(E6="Mostly",2,0))+P6,"")</f>
        <v/>
      </c>
      <c r="L6">
        <f>IF(G6="Try first",K6*10+P6+(1000-ROW())/10000,"")</f>
        <v/>
      </c>
      <c r="M6">
        <f>IF(G6="Maybe later",COUNTIF(G$5:G6,"Maybe later"),"")</f>
        <v/>
      </c>
      <c r="N6">
        <f>IF(G6="Keep AI away",COUNTIF(G$5:G6,"Keep AI away"),"")</f>
        <v/>
      </c>
      <c r="O6">
        <f>IF(D6="No",", hands-on or face-to-face work","")&amp;IF(D6="Partly",", only partly text or data","")&amp;IF(E6="No",", changes every time","")&amp;IF(C6="Needs careful checking",", needs careful checking","")&amp;IF(F6="Under 1 hour",", little time spent on it today","")</f>
        <v/>
      </c>
      <c r="P6">
        <f>IF(F6="Under 1 hour",0,IF(F6="1 to 5 hours",1,IF(F6="5 to 15 hours",2,IF(F6="15+ hours",3,""))))</f>
        <v/>
      </c>
    </row>
    <row r="7">
      <c r="A7" s="8" t="n"/>
      <c r="B7" s="8" t="n"/>
      <c r="C7" s="8" t="n"/>
      <c r="D7" s="8" t="n"/>
      <c r="E7" s="8" t="n"/>
      <c r="F7" s="8" t="n"/>
      <c r="G7" s="4">
        <f>IF(TRIM(A7)="","",IF(OR(B7="Yes",B7="Not sure",C7="Could cause serious harm"),"Keep AI away",IF(NOT(J7),"Needs answers",IF(AND(D7&lt;&gt;"No",K7&gt;=8),"Try first","Maybe later"))))</f>
        <v/>
      </c>
      <c r="H7" s="5">
        <f>IF(G7="","",IF(G7="Keep AI away",IF(B7="Yes","Uses never-list data, which can’t go into an AI tool.",IF(B7="Not sure","Not sure about the data. Check with IT, then answer again.","A mistake could cause serious harm.")),IF(G7="Needs answers","Answer all five questions to sort this task.",IF(G7="Try first",F7&amp;" a month today.",IF(O7="","Not a strong fit yet.",UPPER(MID(O7,3,1))&amp;MID(O7,4,200)&amp;".")))))</f>
        <v/>
      </c>
      <c r="I7" s="9">
        <f>IF(L7="","",COUNTIF(L$5:L$64,"&gt;"&amp;L7)+1)</f>
        <v/>
      </c>
      <c r="J7">
        <f>AND(OR(B7="No",B7="Yes",B7="Not sure"),OR(C7="Easy to spot and fix",C7="Needs careful checking",C7="Could cause serious harm"),OR(D7="Yes",D7="Partly",D7="No"),OR(E7="Yes",E7="Mostly",E7="No"),OR(F7="Under 1 hour",F7="1 to 5 hours",F7="5 to 15 hours",F7="15+ hours"))</f>
        <v/>
      </c>
      <c r="K7">
        <f>IF(J7,IF(C7="Easy to spot and fix",3,IF(C7="Needs careful checking",1,0))+IF(D7="Yes",3,IF(D7="Partly",1,0))+IF(E7="Yes",3,IF(E7="Mostly",2,0))+P7,"")</f>
        <v/>
      </c>
      <c r="L7">
        <f>IF(G7="Try first",K7*10+P7+(1000-ROW())/10000,"")</f>
        <v/>
      </c>
      <c r="M7">
        <f>IF(G7="Maybe later",COUNTIF(G$5:G7,"Maybe later"),"")</f>
        <v/>
      </c>
      <c r="N7">
        <f>IF(G7="Keep AI away",COUNTIF(G$5:G7,"Keep AI away"),"")</f>
        <v/>
      </c>
      <c r="O7">
        <f>IF(D7="No",", hands-on or face-to-face work","")&amp;IF(D7="Partly",", only partly text or data","")&amp;IF(E7="No",", changes every time","")&amp;IF(C7="Needs careful checking",", needs careful checking","")&amp;IF(F7="Under 1 hour",", little time spent on it today","")</f>
        <v/>
      </c>
      <c r="P7">
        <f>IF(F7="Under 1 hour",0,IF(F7="1 to 5 hours",1,IF(F7="5 to 15 hours",2,IF(F7="15+ hours",3,""))))</f>
        <v/>
      </c>
    </row>
    <row r="8">
      <c r="A8" s="8" t="n"/>
      <c r="B8" s="8" t="n"/>
      <c r="C8" s="8" t="n"/>
      <c r="D8" s="8" t="n"/>
      <c r="E8" s="8" t="n"/>
      <c r="F8" s="8" t="n"/>
      <c r="G8" s="4">
        <f>IF(TRIM(A8)="","",IF(OR(B8="Yes",B8="Not sure",C8="Could cause serious harm"),"Keep AI away",IF(NOT(J8),"Needs answers",IF(AND(D8&lt;&gt;"No",K8&gt;=8),"Try first","Maybe later"))))</f>
        <v/>
      </c>
      <c r="H8" s="5">
        <f>IF(G8="","",IF(G8="Keep AI away",IF(B8="Yes","Uses never-list data, which can’t go into an AI tool.",IF(B8="Not sure","Not sure about the data. Check with IT, then answer again.","A mistake could cause serious harm.")),IF(G8="Needs answers","Answer all five questions to sort this task.",IF(G8="Try first",F8&amp;" a month today.",IF(O8="","Not a strong fit yet.",UPPER(MID(O8,3,1))&amp;MID(O8,4,200)&amp;".")))))</f>
        <v/>
      </c>
      <c r="I8" s="9">
        <f>IF(L8="","",COUNTIF(L$5:L$64,"&gt;"&amp;L8)+1)</f>
        <v/>
      </c>
      <c r="J8">
        <f>AND(OR(B8="No",B8="Yes",B8="Not sure"),OR(C8="Easy to spot and fix",C8="Needs careful checking",C8="Could cause serious harm"),OR(D8="Yes",D8="Partly",D8="No"),OR(E8="Yes",E8="Mostly",E8="No"),OR(F8="Under 1 hour",F8="1 to 5 hours",F8="5 to 15 hours",F8="15+ hours"))</f>
        <v/>
      </c>
      <c r="K8">
        <f>IF(J8,IF(C8="Easy to spot and fix",3,IF(C8="Needs careful checking",1,0))+IF(D8="Yes",3,IF(D8="Partly",1,0))+IF(E8="Yes",3,IF(E8="Mostly",2,0))+P8,"")</f>
        <v/>
      </c>
      <c r="L8">
        <f>IF(G8="Try first",K8*10+P8+(1000-ROW())/10000,"")</f>
        <v/>
      </c>
      <c r="M8">
        <f>IF(G8="Maybe later",COUNTIF(G$5:G8,"Maybe later"),"")</f>
        <v/>
      </c>
      <c r="N8">
        <f>IF(G8="Keep AI away",COUNTIF(G$5:G8,"Keep AI away"),"")</f>
        <v/>
      </c>
      <c r="O8">
        <f>IF(D8="No",", hands-on or face-to-face work","")&amp;IF(D8="Partly",", only partly text or data","")&amp;IF(E8="No",", changes every time","")&amp;IF(C8="Needs careful checking",", needs careful checking","")&amp;IF(F8="Under 1 hour",", little time spent on it today","")</f>
        <v/>
      </c>
      <c r="P8">
        <f>IF(F8="Under 1 hour",0,IF(F8="1 to 5 hours",1,IF(F8="5 to 15 hours",2,IF(F8="15+ hours",3,""))))</f>
        <v/>
      </c>
    </row>
    <row r="9">
      <c r="A9" s="8" t="n"/>
      <c r="B9" s="8" t="n"/>
      <c r="C9" s="8" t="n"/>
      <c r="D9" s="8" t="n"/>
      <c r="E9" s="8" t="n"/>
      <c r="F9" s="8" t="n"/>
      <c r="G9" s="4">
        <f>IF(TRIM(A9)="","",IF(OR(B9="Yes",B9="Not sure",C9="Could cause serious harm"),"Keep AI away",IF(NOT(J9),"Needs answers",IF(AND(D9&lt;&gt;"No",K9&gt;=8),"Try first","Maybe later"))))</f>
        <v/>
      </c>
      <c r="H9" s="5">
        <f>IF(G9="","",IF(G9="Keep AI away",IF(B9="Yes","Uses never-list data, which can’t go into an AI tool.",IF(B9="Not sure","Not sure about the data. Check with IT, then answer again.","A mistake could cause serious harm.")),IF(G9="Needs answers","Answer all five questions to sort this task.",IF(G9="Try first",F9&amp;" a month today.",IF(O9="","Not a strong fit yet.",UPPER(MID(O9,3,1))&amp;MID(O9,4,200)&amp;".")))))</f>
        <v/>
      </c>
      <c r="I9" s="9">
        <f>IF(L9="","",COUNTIF(L$5:L$64,"&gt;"&amp;L9)+1)</f>
        <v/>
      </c>
      <c r="J9">
        <f>AND(OR(B9="No",B9="Yes",B9="Not sure"),OR(C9="Easy to spot and fix",C9="Needs careful checking",C9="Could cause serious harm"),OR(D9="Yes",D9="Partly",D9="No"),OR(E9="Yes",E9="Mostly",E9="No"),OR(F9="Under 1 hour",F9="1 to 5 hours",F9="5 to 15 hours",F9="15+ hours"))</f>
        <v/>
      </c>
      <c r="K9">
        <f>IF(J9,IF(C9="Easy to spot and fix",3,IF(C9="Needs careful checking",1,0))+IF(D9="Yes",3,IF(D9="Partly",1,0))+IF(E9="Yes",3,IF(E9="Mostly",2,0))+P9,"")</f>
        <v/>
      </c>
      <c r="L9">
        <f>IF(G9="Try first",K9*10+P9+(1000-ROW())/10000,"")</f>
        <v/>
      </c>
      <c r="M9">
        <f>IF(G9="Maybe later",COUNTIF(G$5:G9,"Maybe later"),"")</f>
        <v/>
      </c>
      <c r="N9">
        <f>IF(G9="Keep AI away",COUNTIF(G$5:G9,"Keep AI away"),"")</f>
        <v/>
      </c>
      <c r="O9">
        <f>IF(D9="No",", hands-on or face-to-face work","")&amp;IF(D9="Partly",", only partly text or data","")&amp;IF(E9="No",", changes every time","")&amp;IF(C9="Needs careful checking",", needs careful checking","")&amp;IF(F9="Under 1 hour",", little time spent on it today","")</f>
        <v/>
      </c>
      <c r="P9">
        <f>IF(F9="Under 1 hour",0,IF(F9="1 to 5 hours",1,IF(F9="5 to 15 hours",2,IF(F9="15+ hours",3,""))))</f>
        <v/>
      </c>
    </row>
    <row r="10">
      <c r="A10" s="8" t="n"/>
      <c r="B10" s="8" t="n"/>
      <c r="C10" s="8" t="n"/>
      <c r="D10" s="8" t="n"/>
      <c r="E10" s="8" t="n"/>
      <c r="F10" s="8" t="n"/>
      <c r="G10" s="4">
        <f>IF(TRIM(A10)="","",IF(OR(B10="Yes",B10="Not sure",C10="Could cause serious harm"),"Keep AI away",IF(NOT(J10),"Needs answers",IF(AND(D10&lt;&gt;"No",K10&gt;=8),"Try first","Maybe later"))))</f>
        <v/>
      </c>
      <c r="H10" s="5">
        <f>IF(G10="","",IF(G10="Keep AI away",IF(B10="Yes","Uses never-list data, which can’t go into an AI tool.",IF(B10="Not sure","Not sure about the data. Check with IT, then answer again.","A mistake could cause serious harm.")),IF(G10="Needs answers","Answer all five questions to sort this task.",IF(G10="Try first",F10&amp;" a month today.",IF(O10="","Not a strong fit yet.",UPPER(MID(O10,3,1))&amp;MID(O10,4,200)&amp;".")))))</f>
        <v/>
      </c>
      <c r="I10" s="9">
        <f>IF(L10="","",COUNTIF(L$5:L$64,"&gt;"&amp;L10)+1)</f>
        <v/>
      </c>
      <c r="J10">
        <f>AND(OR(B10="No",B10="Yes",B10="Not sure"),OR(C10="Easy to spot and fix",C10="Needs careful checking",C10="Could cause serious harm"),OR(D10="Yes",D10="Partly",D10="No"),OR(E10="Yes",E10="Mostly",E10="No"),OR(F10="Under 1 hour",F10="1 to 5 hours",F10="5 to 15 hours",F10="15+ hours"))</f>
        <v/>
      </c>
      <c r="K10">
        <f>IF(J10,IF(C10="Easy to spot and fix",3,IF(C10="Needs careful checking",1,0))+IF(D10="Yes",3,IF(D10="Partly",1,0))+IF(E10="Yes",3,IF(E10="Mostly",2,0))+P10,"")</f>
        <v/>
      </c>
      <c r="L10">
        <f>IF(G10="Try first",K10*10+P10+(1000-ROW())/10000,"")</f>
        <v/>
      </c>
      <c r="M10">
        <f>IF(G10="Maybe later",COUNTIF(G$5:G10,"Maybe later"),"")</f>
        <v/>
      </c>
      <c r="N10">
        <f>IF(G10="Keep AI away",COUNTIF(G$5:G10,"Keep AI away"),"")</f>
        <v/>
      </c>
      <c r="O10">
        <f>IF(D10="No",", hands-on or face-to-face work","")&amp;IF(D10="Partly",", only partly text or data","")&amp;IF(E10="No",", changes every time","")&amp;IF(C10="Needs careful checking",", needs careful checking","")&amp;IF(F10="Under 1 hour",", little time spent on it today","")</f>
        <v/>
      </c>
      <c r="P10">
        <f>IF(F10="Under 1 hour",0,IF(F10="1 to 5 hours",1,IF(F10="5 to 15 hours",2,IF(F10="15+ hours",3,""))))</f>
        <v/>
      </c>
    </row>
    <row r="11">
      <c r="A11" s="8" t="n"/>
      <c r="B11" s="8" t="n"/>
      <c r="C11" s="8" t="n"/>
      <c r="D11" s="8" t="n"/>
      <c r="E11" s="8" t="n"/>
      <c r="F11" s="8" t="n"/>
      <c r="G11" s="4">
        <f>IF(TRIM(A11)="","",IF(OR(B11="Yes",B11="Not sure",C11="Could cause serious harm"),"Keep AI away",IF(NOT(J11),"Needs answers",IF(AND(D11&lt;&gt;"No",K11&gt;=8),"Try first","Maybe later"))))</f>
        <v/>
      </c>
      <c r="H11" s="5">
        <f>IF(G11="","",IF(G11="Keep AI away",IF(B11="Yes","Uses never-list data, which can’t go into an AI tool.",IF(B11="Not sure","Not sure about the data. Check with IT, then answer again.","A mistake could cause serious harm.")),IF(G11="Needs answers","Answer all five questions to sort this task.",IF(G11="Try first",F11&amp;" a month today.",IF(O11="","Not a strong fit yet.",UPPER(MID(O11,3,1))&amp;MID(O11,4,200)&amp;".")))))</f>
        <v/>
      </c>
      <c r="I11" s="9">
        <f>IF(L11="","",COUNTIF(L$5:L$64,"&gt;"&amp;L11)+1)</f>
        <v/>
      </c>
      <c r="J11">
        <f>AND(OR(B11="No",B11="Yes",B11="Not sure"),OR(C11="Easy to spot and fix",C11="Needs careful checking",C11="Could cause serious harm"),OR(D11="Yes",D11="Partly",D11="No"),OR(E11="Yes",E11="Mostly",E11="No"),OR(F11="Under 1 hour",F11="1 to 5 hours",F11="5 to 15 hours",F11="15+ hours"))</f>
        <v/>
      </c>
      <c r="K11">
        <f>IF(J11,IF(C11="Easy to spot and fix",3,IF(C11="Needs careful checking",1,0))+IF(D11="Yes",3,IF(D11="Partly",1,0))+IF(E11="Yes",3,IF(E11="Mostly",2,0))+P11,"")</f>
        <v/>
      </c>
      <c r="L11">
        <f>IF(G11="Try first",K11*10+P11+(1000-ROW())/10000,"")</f>
        <v/>
      </c>
      <c r="M11">
        <f>IF(G11="Maybe later",COUNTIF(G$5:G11,"Maybe later"),"")</f>
        <v/>
      </c>
      <c r="N11">
        <f>IF(G11="Keep AI away",COUNTIF(G$5:G11,"Keep AI away"),"")</f>
        <v/>
      </c>
      <c r="O11">
        <f>IF(D11="No",", hands-on or face-to-face work","")&amp;IF(D11="Partly",", only partly text or data","")&amp;IF(E11="No",", changes every time","")&amp;IF(C11="Needs careful checking",", needs careful checking","")&amp;IF(F11="Under 1 hour",", little time spent on it today","")</f>
        <v/>
      </c>
      <c r="P11">
        <f>IF(F11="Under 1 hour",0,IF(F11="1 to 5 hours",1,IF(F11="5 to 15 hours",2,IF(F11="15+ hours",3,""))))</f>
        <v/>
      </c>
    </row>
    <row r="12">
      <c r="A12" s="8" t="n"/>
      <c r="B12" s="8" t="n"/>
      <c r="C12" s="8" t="n"/>
      <c r="D12" s="8" t="n"/>
      <c r="E12" s="8" t="n"/>
      <c r="F12" s="8" t="n"/>
      <c r="G12" s="4">
        <f>IF(TRIM(A12)="","",IF(OR(B12="Yes",B12="Not sure",C12="Could cause serious harm"),"Keep AI away",IF(NOT(J12),"Needs answers",IF(AND(D12&lt;&gt;"No",K12&gt;=8),"Try first","Maybe later"))))</f>
        <v/>
      </c>
      <c r="H12" s="5">
        <f>IF(G12="","",IF(G12="Keep AI away",IF(B12="Yes","Uses never-list data, which can’t go into an AI tool.",IF(B12="Not sure","Not sure about the data. Check with IT, then answer again.","A mistake could cause serious harm.")),IF(G12="Needs answers","Answer all five questions to sort this task.",IF(G12="Try first",F12&amp;" a month today.",IF(O12="","Not a strong fit yet.",UPPER(MID(O12,3,1))&amp;MID(O12,4,200)&amp;".")))))</f>
        <v/>
      </c>
      <c r="I12" s="9">
        <f>IF(L12="","",COUNTIF(L$5:L$64,"&gt;"&amp;L12)+1)</f>
        <v/>
      </c>
      <c r="J12">
        <f>AND(OR(B12="No",B12="Yes",B12="Not sure"),OR(C12="Easy to spot and fix",C12="Needs careful checking",C12="Could cause serious harm"),OR(D12="Yes",D12="Partly",D12="No"),OR(E12="Yes",E12="Mostly",E12="No"),OR(F12="Under 1 hour",F12="1 to 5 hours",F12="5 to 15 hours",F12="15+ hours"))</f>
        <v/>
      </c>
      <c r="K12">
        <f>IF(J12,IF(C12="Easy to spot and fix",3,IF(C12="Needs careful checking",1,0))+IF(D12="Yes",3,IF(D12="Partly",1,0))+IF(E12="Yes",3,IF(E12="Mostly",2,0))+P12,"")</f>
        <v/>
      </c>
      <c r="L12">
        <f>IF(G12="Try first",K12*10+P12+(1000-ROW())/10000,"")</f>
        <v/>
      </c>
      <c r="M12">
        <f>IF(G12="Maybe later",COUNTIF(G$5:G12,"Maybe later"),"")</f>
        <v/>
      </c>
      <c r="N12">
        <f>IF(G12="Keep AI away",COUNTIF(G$5:G12,"Keep AI away"),"")</f>
        <v/>
      </c>
      <c r="O12">
        <f>IF(D12="No",", hands-on or face-to-face work","")&amp;IF(D12="Partly",", only partly text or data","")&amp;IF(E12="No",", changes every time","")&amp;IF(C12="Needs careful checking",", needs careful checking","")&amp;IF(F12="Under 1 hour",", little time spent on it today","")</f>
        <v/>
      </c>
      <c r="P12">
        <f>IF(F12="Under 1 hour",0,IF(F12="1 to 5 hours",1,IF(F12="5 to 15 hours",2,IF(F12="15+ hours",3,""))))</f>
        <v/>
      </c>
    </row>
    <row r="13">
      <c r="A13" s="8" t="n"/>
      <c r="B13" s="8" t="n"/>
      <c r="C13" s="8" t="n"/>
      <c r="D13" s="8" t="n"/>
      <c r="E13" s="8" t="n"/>
      <c r="F13" s="8" t="n"/>
      <c r="G13" s="4">
        <f>IF(TRIM(A13)="","",IF(OR(B13="Yes",B13="Not sure",C13="Could cause serious harm"),"Keep AI away",IF(NOT(J13),"Needs answers",IF(AND(D13&lt;&gt;"No",K13&gt;=8),"Try first","Maybe later"))))</f>
        <v/>
      </c>
      <c r="H13" s="5">
        <f>IF(G13="","",IF(G13="Keep AI away",IF(B13="Yes","Uses never-list data, which can’t go into an AI tool.",IF(B13="Not sure","Not sure about the data. Check with IT, then answer again.","A mistake could cause serious harm.")),IF(G13="Needs answers","Answer all five questions to sort this task.",IF(G13="Try first",F13&amp;" a month today.",IF(O13="","Not a strong fit yet.",UPPER(MID(O13,3,1))&amp;MID(O13,4,200)&amp;".")))))</f>
        <v/>
      </c>
      <c r="I13" s="9">
        <f>IF(L13="","",COUNTIF(L$5:L$64,"&gt;"&amp;L13)+1)</f>
        <v/>
      </c>
      <c r="J13">
        <f>AND(OR(B13="No",B13="Yes",B13="Not sure"),OR(C13="Easy to spot and fix",C13="Needs careful checking",C13="Could cause serious harm"),OR(D13="Yes",D13="Partly",D13="No"),OR(E13="Yes",E13="Mostly",E13="No"),OR(F13="Under 1 hour",F13="1 to 5 hours",F13="5 to 15 hours",F13="15+ hours"))</f>
        <v/>
      </c>
      <c r="K13">
        <f>IF(J13,IF(C13="Easy to spot and fix",3,IF(C13="Needs careful checking",1,0))+IF(D13="Yes",3,IF(D13="Partly",1,0))+IF(E13="Yes",3,IF(E13="Mostly",2,0))+P13,"")</f>
        <v/>
      </c>
      <c r="L13">
        <f>IF(G13="Try first",K13*10+P13+(1000-ROW())/10000,"")</f>
        <v/>
      </c>
      <c r="M13">
        <f>IF(G13="Maybe later",COUNTIF(G$5:G13,"Maybe later"),"")</f>
        <v/>
      </c>
      <c r="N13">
        <f>IF(G13="Keep AI away",COUNTIF(G$5:G13,"Keep AI away"),"")</f>
        <v/>
      </c>
      <c r="O13">
        <f>IF(D13="No",", hands-on or face-to-face work","")&amp;IF(D13="Partly",", only partly text or data","")&amp;IF(E13="No",", changes every time","")&amp;IF(C13="Needs careful checking",", needs careful checking","")&amp;IF(F13="Under 1 hour",", little time spent on it today","")</f>
        <v/>
      </c>
      <c r="P13">
        <f>IF(F13="Under 1 hour",0,IF(F13="1 to 5 hours",1,IF(F13="5 to 15 hours",2,IF(F13="15+ hours",3,""))))</f>
        <v/>
      </c>
    </row>
    <row r="14">
      <c r="A14" s="8" t="n"/>
      <c r="B14" s="8" t="n"/>
      <c r="C14" s="8" t="n"/>
      <c r="D14" s="8" t="n"/>
      <c r="E14" s="8" t="n"/>
      <c r="F14" s="8" t="n"/>
      <c r="G14" s="4">
        <f>IF(TRIM(A14)="","",IF(OR(B14="Yes",B14="Not sure",C14="Could cause serious harm"),"Keep AI away",IF(NOT(J14),"Needs answers",IF(AND(D14&lt;&gt;"No",K14&gt;=8),"Try first","Maybe later"))))</f>
        <v/>
      </c>
      <c r="H14" s="5">
        <f>IF(G14="","",IF(G14="Keep AI away",IF(B14="Yes","Uses never-list data, which can’t go into an AI tool.",IF(B14="Not sure","Not sure about the data. Check with IT, then answer again.","A mistake could cause serious harm.")),IF(G14="Needs answers","Answer all five questions to sort this task.",IF(G14="Try first",F14&amp;" a month today.",IF(O14="","Not a strong fit yet.",UPPER(MID(O14,3,1))&amp;MID(O14,4,200)&amp;".")))))</f>
        <v/>
      </c>
      <c r="I14" s="9">
        <f>IF(L14="","",COUNTIF(L$5:L$64,"&gt;"&amp;L14)+1)</f>
        <v/>
      </c>
      <c r="J14">
        <f>AND(OR(B14="No",B14="Yes",B14="Not sure"),OR(C14="Easy to spot and fix",C14="Needs careful checking",C14="Could cause serious harm"),OR(D14="Yes",D14="Partly",D14="No"),OR(E14="Yes",E14="Mostly",E14="No"),OR(F14="Under 1 hour",F14="1 to 5 hours",F14="5 to 15 hours",F14="15+ hours"))</f>
        <v/>
      </c>
      <c r="K14">
        <f>IF(J14,IF(C14="Easy to spot and fix",3,IF(C14="Needs careful checking",1,0))+IF(D14="Yes",3,IF(D14="Partly",1,0))+IF(E14="Yes",3,IF(E14="Mostly",2,0))+P14,"")</f>
        <v/>
      </c>
      <c r="L14">
        <f>IF(G14="Try first",K14*10+P14+(1000-ROW())/10000,"")</f>
        <v/>
      </c>
      <c r="M14">
        <f>IF(G14="Maybe later",COUNTIF(G$5:G14,"Maybe later"),"")</f>
        <v/>
      </c>
      <c r="N14">
        <f>IF(G14="Keep AI away",COUNTIF(G$5:G14,"Keep AI away"),"")</f>
        <v/>
      </c>
      <c r="O14">
        <f>IF(D14="No",", hands-on or face-to-face work","")&amp;IF(D14="Partly",", only partly text or data","")&amp;IF(E14="No",", changes every time","")&amp;IF(C14="Needs careful checking",", needs careful checking","")&amp;IF(F14="Under 1 hour",", little time spent on it today","")</f>
        <v/>
      </c>
      <c r="P14">
        <f>IF(F14="Under 1 hour",0,IF(F14="1 to 5 hours",1,IF(F14="5 to 15 hours",2,IF(F14="15+ hours",3,""))))</f>
        <v/>
      </c>
    </row>
    <row r="15">
      <c r="A15" s="8" t="n"/>
      <c r="B15" s="8" t="n"/>
      <c r="C15" s="8" t="n"/>
      <c r="D15" s="8" t="n"/>
      <c r="E15" s="8" t="n"/>
      <c r="F15" s="8" t="n"/>
      <c r="G15" s="4">
        <f>IF(TRIM(A15)="","",IF(OR(B15="Yes",B15="Not sure",C15="Could cause serious harm"),"Keep AI away",IF(NOT(J15),"Needs answers",IF(AND(D15&lt;&gt;"No",K15&gt;=8),"Try first","Maybe later"))))</f>
        <v/>
      </c>
      <c r="H15" s="5">
        <f>IF(G15="","",IF(G15="Keep AI away",IF(B15="Yes","Uses never-list data, which can’t go into an AI tool.",IF(B15="Not sure","Not sure about the data. Check with IT, then answer again.","A mistake could cause serious harm.")),IF(G15="Needs answers","Answer all five questions to sort this task.",IF(G15="Try first",F15&amp;" a month today.",IF(O15="","Not a strong fit yet.",UPPER(MID(O15,3,1))&amp;MID(O15,4,200)&amp;".")))))</f>
        <v/>
      </c>
      <c r="I15" s="9">
        <f>IF(L15="","",COUNTIF(L$5:L$64,"&gt;"&amp;L15)+1)</f>
        <v/>
      </c>
      <c r="J15">
        <f>AND(OR(B15="No",B15="Yes",B15="Not sure"),OR(C15="Easy to spot and fix",C15="Needs careful checking",C15="Could cause serious harm"),OR(D15="Yes",D15="Partly",D15="No"),OR(E15="Yes",E15="Mostly",E15="No"),OR(F15="Under 1 hour",F15="1 to 5 hours",F15="5 to 15 hours",F15="15+ hours"))</f>
        <v/>
      </c>
      <c r="K15">
        <f>IF(J15,IF(C15="Easy to spot and fix",3,IF(C15="Needs careful checking",1,0))+IF(D15="Yes",3,IF(D15="Partly",1,0))+IF(E15="Yes",3,IF(E15="Mostly",2,0))+P15,"")</f>
        <v/>
      </c>
      <c r="L15">
        <f>IF(G15="Try first",K15*10+P15+(1000-ROW())/10000,"")</f>
        <v/>
      </c>
      <c r="M15">
        <f>IF(G15="Maybe later",COUNTIF(G$5:G15,"Maybe later"),"")</f>
        <v/>
      </c>
      <c r="N15">
        <f>IF(G15="Keep AI away",COUNTIF(G$5:G15,"Keep AI away"),"")</f>
        <v/>
      </c>
      <c r="O15">
        <f>IF(D15="No",", hands-on or face-to-face work","")&amp;IF(D15="Partly",", only partly text or data","")&amp;IF(E15="No",", changes every time","")&amp;IF(C15="Needs careful checking",", needs careful checking","")&amp;IF(F15="Under 1 hour",", little time spent on it today","")</f>
        <v/>
      </c>
      <c r="P15">
        <f>IF(F15="Under 1 hour",0,IF(F15="1 to 5 hours",1,IF(F15="5 to 15 hours",2,IF(F15="15+ hours",3,""))))</f>
        <v/>
      </c>
    </row>
    <row r="16">
      <c r="A16" s="8" t="n"/>
      <c r="B16" s="8" t="n"/>
      <c r="C16" s="8" t="n"/>
      <c r="D16" s="8" t="n"/>
      <c r="E16" s="8" t="n"/>
      <c r="F16" s="8" t="n"/>
      <c r="G16" s="4">
        <f>IF(TRIM(A16)="","",IF(OR(B16="Yes",B16="Not sure",C16="Could cause serious harm"),"Keep AI away",IF(NOT(J16),"Needs answers",IF(AND(D16&lt;&gt;"No",K16&gt;=8),"Try first","Maybe later"))))</f>
        <v/>
      </c>
      <c r="H16" s="5">
        <f>IF(G16="","",IF(G16="Keep AI away",IF(B16="Yes","Uses never-list data, which can’t go into an AI tool.",IF(B16="Not sure","Not sure about the data. Check with IT, then answer again.","A mistake could cause serious harm.")),IF(G16="Needs answers","Answer all five questions to sort this task.",IF(G16="Try first",F16&amp;" a month today.",IF(O16="","Not a strong fit yet.",UPPER(MID(O16,3,1))&amp;MID(O16,4,200)&amp;".")))))</f>
        <v/>
      </c>
      <c r="I16" s="9">
        <f>IF(L16="","",COUNTIF(L$5:L$64,"&gt;"&amp;L16)+1)</f>
        <v/>
      </c>
      <c r="J16">
        <f>AND(OR(B16="No",B16="Yes",B16="Not sure"),OR(C16="Easy to spot and fix",C16="Needs careful checking",C16="Could cause serious harm"),OR(D16="Yes",D16="Partly",D16="No"),OR(E16="Yes",E16="Mostly",E16="No"),OR(F16="Under 1 hour",F16="1 to 5 hours",F16="5 to 15 hours",F16="15+ hours"))</f>
        <v/>
      </c>
      <c r="K16">
        <f>IF(J16,IF(C16="Easy to spot and fix",3,IF(C16="Needs careful checking",1,0))+IF(D16="Yes",3,IF(D16="Partly",1,0))+IF(E16="Yes",3,IF(E16="Mostly",2,0))+P16,"")</f>
        <v/>
      </c>
      <c r="L16">
        <f>IF(G16="Try first",K16*10+P16+(1000-ROW())/10000,"")</f>
        <v/>
      </c>
      <c r="M16">
        <f>IF(G16="Maybe later",COUNTIF(G$5:G16,"Maybe later"),"")</f>
        <v/>
      </c>
      <c r="N16">
        <f>IF(G16="Keep AI away",COUNTIF(G$5:G16,"Keep AI away"),"")</f>
        <v/>
      </c>
      <c r="O16">
        <f>IF(D16="No",", hands-on or face-to-face work","")&amp;IF(D16="Partly",", only partly text or data","")&amp;IF(E16="No",", changes every time","")&amp;IF(C16="Needs careful checking",", needs careful checking","")&amp;IF(F16="Under 1 hour",", little time spent on it today","")</f>
        <v/>
      </c>
      <c r="P16">
        <f>IF(F16="Under 1 hour",0,IF(F16="1 to 5 hours",1,IF(F16="5 to 15 hours",2,IF(F16="15+ hours",3,""))))</f>
        <v/>
      </c>
    </row>
    <row r="17">
      <c r="A17" s="8" t="n"/>
      <c r="B17" s="8" t="n"/>
      <c r="C17" s="8" t="n"/>
      <c r="D17" s="8" t="n"/>
      <c r="E17" s="8" t="n"/>
      <c r="F17" s="8" t="n"/>
      <c r="G17" s="4">
        <f>IF(TRIM(A17)="","",IF(OR(B17="Yes",B17="Not sure",C17="Could cause serious harm"),"Keep AI away",IF(NOT(J17),"Needs answers",IF(AND(D17&lt;&gt;"No",K17&gt;=8),"Try first","Maybe later"))))</f>
        <v/>
      </c>
      <c r="H17" s="5">
        <f>IF(G17="","",IF(G17="Keep AI away",IF(B17="Yes","Uses never-list data, which can’t go into an AI tool.",IF(B17="Not sure","Not sure about the data. Check with IT, then answer again.","A mistake could cause serious harm.")),IF(G17="Needs answers","Answer all five questions to sort this task.",IF(G17="Try first",F17&amp;" a month today.",IF(O17="","Not a strong fit yet.",UPPER(MID(O17,3,1))&amp;MID(O17,4,200)&amp;".")))))</f>
        <v/>
      </c>
      <c r="I17" s="9">
        <f>IF(L17="","",COUNTIF(L$5:L$64,"&gt;"&amp;L17)+1)</f>
        <v/>
      </c>
      <c r="J17">
        <f>AND(OR(B17="No",B17="Yes",B17="Not sure"),OR(C17="Easy to spot and fix",C17="Needs careful checking",C17="Could cause serious harm"),OR(D17="Yes",D17="Partly",D17="No"),OR(E17="Yes",E17="Mostly",E17="No"),OR(F17="Under 1 hour",F17="1 to 5 hours",F17="5 to 15 hours",F17="15+ hours"))</f>
        <v/>
      </c>
      <c r="K17">
        <f>IF(J17,IF(C17="Easy to spot and fix",3,IF(C17="Needs careful checking",1,0))+IF(D17="Yes",3,IF(D17="Partly",1,0))+IF(E17="Yes",3,IF(E17="Mostly",2,0))+P17,"")</f>
        <v/>
      </c>
      <c r="L17">
        <f>IF(G17="Try first",K17*10+P17+(1000-ROW())/10000,"")</f>
        <v/>
      </c>
      <c r="M17">
        <f>IF(G17="Maybe later",COUNTIF(G$5:G17,"Maybe later"),"")</f>
        <v/>
      </c>
      <c r="N17">
        <f>IF(G17="Keep AI away",COUNTIF(G$5:G17,"Keep AI away"),"")</f>
        <v/>
      </c>
      <c r="O17">
        <f>IF(D17="No",", hands-on or face-to-face work","")&amp;IF(D17="Partly",", only partly text or data","")&amp;IF(E17="No",", changes every time","")&amp;IF(C17="Needs careful checking",", needs careful checking","")&amp;IF(F17="Under 1 hour",", little time spent on it today","")</f>
        <v/>
      </c>
      <c r="P17">
        <f>IF(F17="Under 1 hour",0,IF(F17="1 to 5 hours",1,IF(F17="5 to 15 hours",2,IF(F17="15+ hours",3,""))))</f>
        <v/>
      </c>
    </row>
    <row r="18">
      <c r="A18" s="8" t="n"/>
      <c r="B18" s="8" t="n"/>
      <c r="C18" s="8" t="n"/>
      <c r="D18" s="8" t="n"/>
      <c r="E18" s="8" t="n"/>
      <c r="F18" s="8" t="n"/>
      <c r="G18" s="4">
        <f>IF(TRIM(A18)="","",IF(OR(B18="Yes",B18="Not sure",C18="Could cause serious harm"),"Keep AI away",IF(NOT(J18),"Needs answers",IF(AND(D18&lt;&gt;"No",K18&gt;=8),"Try first","Maybe later"))))</f>
        <v/>
      </c>
      <c r="H18" s="5">
        <f>IF(G18="","",IF(G18="Keep AI away",IF(B18="Yes","Uses never-list data, which can’t go into an AI tool.",IF(B18="Not sure","Not sure about the data. Check with IT, then answer again.","A mistake could cause serious harm.")),IF(G18="Needs answers","Answer all five questions to sort this task.",IF(G18="Try first",F18&amp;" a month today.",IF(O18="","Not a strong fit yet.",UPPER(MID(O18,3,1))&amp;MID(O18,4,200)&amp;".")))))</f>
        <v/>
      </c>
      <c r="I18" s="9">
        <f>IF(L18="","",COUNTIF(L$5:L$64,"&gt;"&amp;L18)+1)</f>
        <v/>
      </c>
      <c r="J18">
        <f>AND(OR(B18="No",B18="Yes",B18="Not sure"),OR(C18="Easy to spot and fix",C18="Needs careful checking",C18="Could cause serious harm"),OR(D18="Yes",D18="Partly",D18="No"),OR(E18="Yes",E18="Mostly",E18="No"),OR(F18="Under 1 hour",F18="1 to 5 hours",F18="5 to 15 hours",F18="15+ hours"))</f>
        <v/>
      </c>
      <c r="K18">
        <f>IF(J18,IF(C18="Easy to spot and fix",3,IF(C18="Needs careful checking",1,0))+IF(D18="Yes",3,IF(D18="Partly",1,0))+IF(E18="Yes",3,IF(E18="Mostly",2,0))+P18,"")</f>
        <v/>
      </c>
      <c r="L18">
        <f>IF(G18="Try first",K18*10+P18+(1000-ROW())/10000,"")</f>
        <v/>
      </c>
      <c r="M18">
        <f>IF(G18="Maybe later",COUNTIF(G$5:G18,"Maybe later"),"")</f>
        <v/>
      </c>
      <c r="N18">
        <f>IF(G18="Keep AI away",COUNTIF(G$5:G18,"Keep AI away"),"")</f>
        <v/>
      </c>
      <c r="O18">
        <f>IF(D18="No",", hands-on or face-to-face work","")&amp;IF(D18="Partly",", only partly text or data","")&amp;IF(E18="No",", changes every time","")&amp;IF(C18="Needs careful checking",", needs careful checking","")&amp;IF(F18="Under 1 hour",", little time spent on it today","")</f>
        <v/>
      </c>
      <c r="P18">
        <f>IF(F18="Under 1 hour",0,IF(F18="1 to 5 hours",1,IF(F18="5 to 15 hours",2,IF(F18="15+ hours",3,""))))</f>
        <v/>
      </c>
    </row>
    <row r="19">
      <c r="A19" s="8" t="n"/>
      <c r="B19" s="8" t="n"/>
      <c r="C19" s="8" t="n"/>
      <c r="D19" s="8" t="n"/>
      <c r="E19" s="8" t="n"/>
      <c r="F19" s="8" t="n"/>
      <c r="G19" s="4">
        <f>IF(TRIM(A19)="","",IF(OR(B19="Yes",B19="Not sure",C19="Could cause serious harm"),"Keep AI away",IF(NOT(J19),"Needs answers",IF(AND(D19&lt;&gt;"No",K19&gt;=8),"Try first","Maybe later"))))</f>
        <v/>
      </c>
      <c r="H19" s="5">
        <f>IF(G19="","",IF(G19="Keep AI away",IF(B19="Yes","Uses never-list data, which can’t go into an AI tool.",IF(B19="Not sure","Not sure about the data. Check with IT, then answer again.","A mistake could cause serious harm.")),IF(G19="Needs answers","Answer all five questions to sort this task.",IF(G19="Try first",F19&amp;" a month today.",IF(O19="","Not a strong fit yet.",UPPER(MID(O19,3,1))&amp;MID(O19,4,200)&amp;".")))))</f>
        <v/>
      </c>
      <c r="I19" s="9">
        <f>IF(L19="","",COUNTIF(L$5:L$64,"&gt;"&amp;L19)+1)</f>
        <v/>
      </c>
      <c r="J19">
        <f>AND(OR(B19="No",B19="Yes",B19="Not sure"),OR(C19="Easy to spot and fix",C19="Needs careful checking",C19="Could cause serious harm"),OR(D19="Yes",D19="Partly",D19="No"),OR(E19="Yes",E19="Mostly",E19="No"),OR(F19="Under 1 hour",F19="1 to 5 hours",F19="5 to 15 hours",F19="15+ hours"))</f>
        <v/>
      </c>
      <c r="K19">
        <f>IF(J19,IF(C19="Easy to spot and fix",3,IF(C19="Needs careful checking",1,0))+IF(D19="Yes",3,IF(D19="Partly",1,0))+IF(E19="Yes",3,IF(E19="Mostly",2,0))+P19,"")</f>
        <v/>
      </c>
      <c r="L19">
        <f>IF(G19="Try first",K19*10+P19+(1000-ROW())/10000,"")</f>
        <v/>
      </c>
      <c r="M19">
        <f>IF(G19="Maybe later",COUNTIF(G$5:G19,"Maybe later"),"")</f>
        <v/>
      </c>
      <c r="N19">
        <f>IF(G19="Keep AI away",COUNTIF(G$5:G19,"Keep AI away"),"")</f>
        <v/>
      </c>
      <c r="O19">
        <f>IF(D19="No",", hands-on or face-to-face work","")&amp;IF(D19="Partly",", only partly text or data","")&amp;IF(E19="No",", changes every time","")&amp;IF(C19="Needs careful checking",", needs careful checking","")&amp;IF(F19="Under 1 hour",", little time spent on it today","")</f>
        <v/>
      </c>
      <c r="P19">
        <f>IF(F19="Under 1 hour",0,IF(F19="1 to 5 hours",1,IF(F19="5 to 15 hours",2,IF(F19="15+ hours",3,""))))</f>
        <v/>
      </c>
    </row>
    <row r="20">
      <c r="A20" s="8" t="n"/>
      <c r="B20" s="8" t="n"/>
      <c r="C20" s="8" t="n"/>
      <c r="D20" s="8" t="n"/>
      <c r="E20" s="8" t="n"/>
      <c r="F20" s="8" t="n"/>
      <c r="G20" s="4">
        <f>IF(TRIM(A20)="","",IF(OR(B20="Yes",B20="Not sure",C20="Could cause serious harm"),"Keep AI away",IF(NOT(J20),"Needs answers",IF(AND(D20&lt;&gt;"No",K20&gt;=8),"Try first","Maybe later"))))</f>
        <v/>
      </c>
      <c r="H20" s="5">
        <f>IF(G20="","",IF(G20="Keep AI away",IF(B20="Yes","Uses never-list data, which can’t go into an AI tool.",IF(B20="Not sure","Not sure about the data. Check with IT, then answer again.","A mistake could cause serious harm.")),IF(G20="Needs answers","Answer all five questions to sort this task.",IF(G20="Try first",F20&amp;" a month today.",IF(O20="","Not a strong fit yet.",UPPER(MID(O20,3,1))&amp;MID(O20,4,200)&amp;".")))))</f>
        <v/>
      </c>
      <c r="I20" s="9">
        <f>IF(L20="","",COUNTIF(L$5:L$64,"&gt;"&amp;L20)+1)</f>
        <v/>
      </c>
      <c r="J20">
        <f>AND(OR(B20="No",B20="Yes",B20="Not sure"),OR(C20="Easy to spot and fix",C20="Needs careful checking",C20="Could cause serious harm"),OR(D20="Yes",D20="Partly",D20="No"),OR(E20="Yes",E20="Mostly",E20="No"),OR(F20="Under 1 hour",F20="1 to 5 hours",F20="5 to 15 hours",F20="15+ hours"))</f>
        <v/>
      </c>
      <c r="K20">
        <f>IF(J20,IF(C20="Easy to spot and fix",3,IF(C20="Needs careful checking",1,0))+IF(D20="Yes",3,IF(D20="Partly",1,0))+IF(E20="Yes",3,IF(E20="Mostly",2,0))+P20,"")</f>
        <v/>
      </c>
      <c r="L20">
        <f>IF(G20="Try first",K20*10+P20+(1000-ROW())/10000,"")</f>
        <v/>
      </c>
      <c r="M20">
        <f>IF(G20="Maybe later",COUNTIF(G$5:G20,"Maybe later"),"")</f>
        <v/>
      </c>
      <c r="N20">
        <f>IF(G20="Keep AI away",COUNTIF(G$5:G20,"Keep AI away"),"")</f>
        <v/>
      </c>
      <c r="O20">
        <f>IF(D20="No",", hands-on or face-to-face work","")&amp;IF(D20="Partly",", only partly text or data","")&amp;IF(E20="No",", changes every time","")&amp;IF(C20="Needs careful checking",", needs careful checking","")&amp;IF(F20="Under 1 hour",", little time spent on it today","")</f>
        <v/>
      </c>
      <c r="P20">
        <f>IF(F20="Under 1 hour",0,IF(F20="1 to 5 hours",1,IF(F20="5 to 15 hours",2,IF(F20="15+ hours",3,""))))</f>
        <v/>
      </c>
    </row>
    <row r="21">
      <c r="A21" s="8" t="n"/>
      <c r="B21" s="8" t="n"/>
      <c r="C21" s="8" t="n"/>
      <c r="D21" s="8" t="n"/>
      <c r="E21" s="8" t="n"/>
      <c r="F21" s="8" t="n"/>
      <c r="G21" s="4">
        <f>IF(TRIM(A21)="","",IF(OR(B21="Yes",B21="Not sure",C21="Could cause serious harm"),"Keep AI away",IF(NOT(J21),"Needs answers",IF(AND(D21&lt;&gt;"No",K21&gt;=8),"Try first","Maybe later"))))</f>
        <v/>
      </c>
      <c r="H21" s="5">
        <f>IF(G21="","",IF(G21="Keep AI away",IF(B21="Yes","Uses never-list data, which can’t go into an AI tool.",IF(B21="Not sure","Not sure about the data. Check with IT, then answer again.","A mistake could cause serious harm.")),IF(G21="Needs answers","Answer all five questions to sort this task.",IF(G21="Try first",F21&amp;" a month today.",IF(O21="","Not a strong fit yet.",UPPER(MID(O21,3,1))&amp;MID(O21,4,200)&amp;".")))))</f>
        <v/>
      </c>
      <c r="I21" s="9">
        <f>IF(L21="","",COUNTIF(L$5:L$64,"&gt;"&amp;L21)+1)</f>
        <v/>
      </c>
      <c r="J21">
        <f>AND(OR(B21="No",B21="Yes",B21="Not sure"),OR(C21="Easy to spot and fix",C21="Needs careful checking",C21="Could cause serious harm"),OR(D21="Yes",D21="Partly",D21="No"),OR(E21="Yes",E21="Mostly",E21="No"),OR(F21="Under 1 hour",F21="1 to 5 hours",F21="5 to 15 hours",F21="15+ hours"))</f>
        <v/>
      </c>
      <c r="K21">
        <f>IF(J21,IF(C21="Easy to spot and fix",3,IF(C21="Needs careful checking",1,0))+IF(D21="Yes",3,IF(D21="Partly",1,0))+IF(E21="Yes",3,IF(E21="Mostly",2,0))+P21,"")</f>
        <v/>
      </c>
      <c r="L21">
        <f>IF(G21="Try first",K21*10+P21+(1000-ROW())/10000,"")</f>
        <v/>
      </c>
      <c r="M21">
        <f>IF(G21="Maybe later",COUNTIF(G$5:G21,"Maybe later"),"")</f>
        <v/>
      </c>
      <c r="N21">
        <f>IF(G21="Keep AI away",COUNTIF(G$5:G21,"Keep AI away"),"")</f>
        <v/>
      </c>
      <c r="O21">
        <f>IF(D21="No",", hands-on or face-to-face work","")&amp;IF(D21="Partly",", only partly text or data","")&amp;IF(E21="No",", changes every time","")&amp;IF(C21="Needs careful checking",", needs careful checking","")&amp;IF(F21="Under 1 hour",", little time spent on it today","")</f>
        <v/>
      </c>
      <c r="P21">
        <f>IF(F21="Under 1 hour",0,IF(F21="1 to 5 hours",1,IF(F21="5 to 15 hours",2,IF(F21="15+ hours",3,""))))</f>
        <v/>
      </c>
    </row>
    <row r="22">
      <c r="A22" s="8" t="n"/>
      <c r="B22" s="8" t="n"/>
      <c r="C22" s="8" t="n"/>
      <c r="D22" s="8" t="n"/>
      <c r="E22" s="8" t="n"/>
      <c r="F22" s="8" t="n"/>
      <c r="G22" s="4">
        <f>IF(TRIM(A22)="","",IF(OR(B22="Yes",B22="Not sure",C22="Could cause serious harm"),"Keep AI away",IF(NOT(J22),"Needs answers",IF(AND(D22&lt;&gt;"No",K22&gt;=8),"Try first","Maybe later"))))</f>
        <v/>
      </c>
      <c r="H22" s="5">
        <f>IF(G22="","",IF(G22="Keep AI away",IF(B22="Yes","Uses never-list data, which can’t go into an AI tool.",IF(B22="Not sure","Not sure about the data. Check with IT, then answer again.","A mistake could cause serious harm.")),IF(G22="Needs answers","Answer all five questions to sort this task.",IF(G22="Try first",F22&amp;" a month today.",IF(O22="","Not a strong fit yet.",UPPER(MID(O22,3,1))&amp;MID(O22,4,200)&amp;".")))))</f>
        <v/>
      </c>
      <c r="I22" s="9">
        <f>IF(L22="","",COUNTIF(L$5:L$64,"&gt;"&amp;L22)+1)</f>
        <v/>
      </c>
      <c r="J22">
        <f>AND(OR(B22="No",B22="Yes",B22="Not sure"),OR(C22="Easy to spot and fix",C22="Needs careful checking",C22="Could cause serious harm"),OR(D22="Yes",D22="Partly",D22="No"),OR(E22="Yes",E22="Mostly",E22="No"),OR(F22="Under 1 hour",F22="1 to 5 hours",F22="5 to 15 hours",F22="15+ hours"))</f>
        <v/>
      </c>
      <c r="K22">
        <f>IF(J22,IF(C22="Easy to spot and fix",3,IF(C22="Needs careful checking",1,0))+IF(D22="Yes",3,IF(D22="Partly",1,0))+IF(E22="Yes",3,IF(E22="Mostly",2,0))+P22,"")</f>
        <v/>
      </c>
      <c r="L22">
        <f>IF(G22="Try first",K22*10+P22+(1000-ROW())/10000,"")</f>
        <v/>
      </c>
      <c r="M22">
        <f>IF(G22="Maybe later",COUNTIF(G$5:G22,"Maybe later"),"")</f>
        <v/>
      </c>
      <c r="N22">
        <f>IF(G22="Keep AI away",COUNTIF(G$5:G22,"Keep AI away"),"")</f>
        <v/>
      </c>
      <c r="O22">
        <f>IF(D22="No",", hands-on or face-to-face work","")&amp;IF(D22="Partly",", only partly text or data","")&amp;IF(E22="No",", changes every time","")&amp;IF(C22="Needs careful checking",", needs careful checking","")&amp;IF(F22="Under 1 hour",", little time spent on it today","")</f>
        <v/>
      </c>
      <c r="P22">
        <f>IF(F22="Under 1 hour",0,IF(F22="1 to 5 hours",1,IF(F22="5 to 15 hours",2,IF(F22="15+ hours",3,""))))</f>
        <v/>
      </c>
    </row>
    <row r="23">
      <c r="A23" s="8" t="n"/>
      <c r="B23" s="8" t="n"/>
      <c r="C23" s="8" t="n"/>
      <c r="D23" s="8" t="n"/>
      <c r="E23" s="8" t="n"/>
      <c r="F23" s="8" t="n"/>
      <c r="G23" s="4">
        <f>IF(TRIM(A23)="","",IF(OR(B23="Yes",B23="Not sure",C23="Could cause serious harm"),"Keep AI away",IF(NOT(J23),"Needs answers",IF(AND(D23&lt;&gt;"No",K23&gt;=8),"Try first","Maybe later"))))</f>
        <v/>
      </c>
      <c r="H23" s="5">
        <f>IF(G23="","",IF(G23="Keep AI away",IF(B23="Yes","Uses never-list data, which can’t go into an AI tool.",IF(B23="Not sure","Not sure about the data. Check with IT, then answer again.","A mistake could cause serious harm.")),IF(G23="Needs answers","Answer all five questions to sort this task.",IF(G23="Try first",F23&amp;" a month today.",IF(O23="","Not a strong fit yet.",UPPER(MID(O23,3,1))&amp;MID(O23,4,200)&amp;".")))))</f>
        <v/>
      </c>
      <c r="I23" s="9">
        <f>IF(L23="","",COUNTIF(L$5:L$64,"&gt;"&amp;L23)+1)</f>
        <v/>
      </c>
      <c r="J23">
        <f>AND(OR(B23="No",B23="Yes",B23="Not sure"),OR(C23="Easy to spot and fix",C23="Needs careful checking",C23="Could cause serious harm"),OR(D23="Yes",D23="Partly",D23="No"),OR(E23="Yes",E23="Mostly",E23="No"),OR(F23="Under 1 hour",F23="1 to 5 hours",F23="5 to 15 hours",F23="15+ hours"))</f>
        <v/>
      </c>
      <c r="K23">
        <f>IF(J23,IF(C23="Easy to spot and fix",3,IF(C23="Needs careful checking",1,0))+IF(D23="Yes",3,IF(D23="Partly",1,0))+IF(E23="Yes",3,IF(E23="Mostly",2,0))+P23,"")</f>
        <v/>
      </c>
      <c r="L23">
        <f>IF(G23="Try first",K23*10+P23+(1000-ROW())/10000,"")</f>
        <v/>
      </c>
      <c r="M23">
        <f>IF(G23="Maybe later",COUNTIF(G$5:G23,"Maybe later"),"")</f>
        <v/>
      </c>
      <c r="N23">
        <f>IF(G23="Keep AI away",COUNTIF(G$5:G23,"Keep AI away"),"")</f>
        <v/>
      </c>
      <c r="O23">
        <f>IF(D23="No",", hands-on or face-to-face work","")&amp;IF(D23="Partly",", only partly text or data","")&amp;IF(E23="No",", changes every time","")&amp;IF(C23="Needs careful checking",", needs careful checking","")&amp;IF(F23="Under 1 hour",", little time spent on it today","")</f>
        <v/>
      </c>
      <c r="P23">
        <f>IF(F23="Under 1 hour",0,IF(F23="1 to 5 hours",1,IF(F23="5 to 15 hours",2,IF(F23="15+ hours",3,""))))</f>
        <v/>
      </c>
    </row>
    <row r="24">
      <c r="A24" s="8" t="n"/>
      <c r="B24" s="8" t="n"/>
      <c r="C24" s="8" t="n"/>
      <c r="D24" s="8" t="n"/>
      <c r="E24" s="8" t="n"/>
      <c r="F24" s="8" t="n"/>
      <c r="G24" s="4">
        <f>IF(TRIM(A24)="","",IF(OR(B24="Yes",B24="Not sure",C24="Could cause serious harm"),"Keep AI away",IF(NOT(J24),"Needs answers",IF(AND(D24&lt;&gt;"No",K24&gt;=8),"Try first","Maybe later"))))</f>
        <v/>
      </c>
      <c r="H24" s="5">
        <f>IF(G24="","",IF(G24="Keep AI away",IF(B24="Yes","Uses never-list data, which can’t go into an AI tool.",IF(B24="Not sure","Not sure about the data. Check with IT, then answer again.","A mistake could cause serious harm.")),IF(G24="Needs answers","Answer all five questions to sort this task.",IF(G24="Try first",F24&amp;" a month today.",IF(O24="","Not a strong fit yet.",UPPER(MID(O24,3,1))&amp;MID(O24,4,200)&amp;".")))))</f>
        <v/>
      </c>
      <c r="I24" s="9">
        <f>IF(L24="","",COUNTIF(L$5:L$64,"&gt;"&amp;L24)+1)</f>
        <v/>
      </c>
      <c r="J24">
        <f>AND(OR(B24="No",B24="Yes",B24="Not sure"),OR(C24="Easy to spot and fix",C24="Needs careful checking",C24="Could cause serious harm"),OR(D24="Yes",D24="Partly",D24="No"),OR(E24="Yes",E24="Mostly",E24="No"),OR(F24="Under 1 hour",F24="1 to 5 hours",F24="5 to 15 hours",F24="15+ hours"))</f>
        <v/>
      </c>
      <c r="K24">
        <f>IF(J24,IF(C24="Easy to spot and fix",3,IF(C24="Needs careful checking",1,0))+IF(D24="Yes",3,IF(D24="Partly",1,0))+IF(E24="Yes",3,IF(E24="Mostly",2,0))+P24,"")</f>
        <v/>
      </c>
      <c r="L24">
        <f>IF(G24="Try first",K24*10+P24+(1000-ROW())/10000,"")</f>
        <v/>
      </c>
      <c r="M24">
        <f>IF(G24="Maybe later",COUNTIF(G$5:G24,"Maybe later"),"")</f>
        <v/>
      </c>
      <c r="N24">
        <f>IF(G24="Keep AI away",COUNTIF(G$5:G24,"Keep AI away"),"")</f>
        <v/>
      </c>
      <c r="O24">
        <f>IF(D24="No",", hands-on or face-to-face work","")&amp;IF(D24="Partly",", only partly text or data","")&amp;IF(E24="No",", changes every time","")&amp;IF(C24="Needs careful checking",", needs careful checking","")&amp;IF(F24="Under 1 hour",", little time spent on it today","")</f>
        <v/>
      </c>
      <c r="P24">
        <f>IF(F24="Under 1 hour",0,IF(F24="1 to 5 hours",1,IF(F24="5 to 15 hours",2,IF(F24="15+ hours",3,""))))</f>
        <v/>
      </c>
    </row>
    <row r="25">
      <c r="A25" s="8" t="n"/>
      <c r="B25" s="8" t="n"/>
      <c r="C25" s="8" t="n"/>
      <c r="D25" s="8" t="n"/>
      <c r="E25" s="8" t="n"/>
      <c r="F25" s="8" t="n"/>
      <c r="G25" s="4">
        <f>IF(TRIM(A25)="","",IF(OR(B25="Yes",B25="Not sure",C25="Could cause serious harm"),"Keep AI away",IF(NOT(J25),"Needs answers",IF(AND(D25&lt;&gt;"No",K25&gt;=8),"Try first","Maybe later"))))</f>
        <v/>
      </c>
      <c r="H25" s="5">
        <f>IF(G25="","",IF(G25="Keep AI away",IF(B25="Yes","Uses never-list data, which can’t go into an AI tool.",IF(B25="Not sure","Not sure about the data. Check with IT, then answer again.","A mistake could cause serious harm.")),IF(G25="Needs answers","Answer all five questions to sort this task.",IF(G25="Try first",F25&amp;" a month today.",IF(O25="","Not a strong fit yet.",UPPER(MID(O25,3,1))&amp;MID(O25,4,200)&amp;".")))))</f>
        <v/>
      </c>
      <c r="I25" s="9">
        <f>IF(L25="","",COUNTIF(L$5:L$64,"&gt;"&amp;L25)+1)</f>
        <v/>
      </c>
      <c r="J25">
        <f>AND(OR(B25="No",B25="Yes",B25="Not sure"),OR(C25="Easy to spot and fix",C25="Needs careful checking",C25="Could cause serious harm"),OR(D25="Yes",D25="Partly",D25="No"),OR(E25="Yes",E25="Mostly",E25="No"),OR(F25="Under 1 hour",F25="1 to 5 hours",F25="5 to 15 hours",F25="15+ hours"))</f>
        <v/>
      </c>
      <c r="K25">
        <f>IF(J25,IF(C25="Easy to spot and fix",3,IF(C25="Needs careful checking",1,0))+IF(D25="Yes",3,IF(D25="Partly",1,0))+IF(E25="Yes",3,IF(E25="Mostly",2,0))+P25,"")</f>
        <v/>
      </c>
      <c r="L25">
        <f>IF(G25="Try first",K25*10+P25+(1000-ROW())/10000,"")</f>
        <v/>
      </c>
      <c r="M25">
        <f>IF(G25="Maybe later",COUNTIF(G$5:G25,"Maybe later"),"")</f>
        <v/>
      </c>
      <c r="N25">
        <f>IF(G25="Keep AI away",COUNTIF(G$5:G25,"Keep AI away"),"")</f>
        <v/>
      </c>
      <c r="O25">
        <f>IF(D25="No",", hands-on or face-to-face work","")&amp;IF(D25="Partly",", only partly text or data","")&amp;IF(E25="No",", changes every time","")&amp;IF(C25="Needs careful checking",", needs careful checking","")&amp;IF(F25="Under 1 hour",", little time spent on it today","")</f>
        <v/>
      </c>
      <c r="P25">
        <f>IF(F25="Under 1 hour",0,IF(F25="1 to 5 hours",1,IF(F25="5 to 15 hours",2,IF(F25="15+ hours",3,""))))</f>
        <v/>
      </c>
    </row>
    <row r="26">
      <c r="A26" s="8" t="n"/>
      <c r="B26" s="8" t="n"/>
      <c r="C26" s="8" t="n"/>
      <c r="D26" s="8" t="n"/>
      <c r="E26" s="8" t="n"/>
      <c r="F26" s="8" t="n"/>
      <c r="G26" s="4">
        <f>IF(TRIM(A26)="","",IF(OR(B26="Yes",B26="Not sure",C26="Could cause serious harm"),"Keep AI away",IF(NOT(J26),"Needs answers",IF(AND(D26&lt;&gt;"No",K26&gt;=8),"Try first","Maybe later"))))</f>
        <v/>
      </c>
      <c r="H26" s="5">
        <f>IF(G26="","",IF(G26="Keep AI away",IF(B26="Yes","Uses never-list data, which can’t go into an AI tool.",IF(B26="Not sure","Not sure about the data. Check with IT, then answer again.","A mistake could cause serious harm.")),IF(G26="Needs answers","Answer all five questions to sort this task.",IF(G26="Try first",F26&amp;" a month today.",IF(O26="","Not a strong fit yet.",UPPER(MID(O26,3,1))&amp;MID(O26,4,200)&amp;".")))))</f>
        <v/>
      </c>
      <c r="I26" s="9">
        <f>IF(L26="","",COUNTIF(L$5:L$64,"&gt;"&amp;L26)+1)</f>
        <v/>
      </c>
      <c r="J26">
        <f>AND(OR(B26="No",B26="Yes",B26="Not sure"),OR(C26="Easy to spot and fix",C26="Needs careful checking",C26="Could cause serious harm"),OR(D26="Yes",D26="Partly",D26="No"),OR(E26="Yes",E26="Mostly",E26="No"),OR(F26="Under 1 hour",F26="1 to 5 hours",F26="5 to 15 hours",F26="15+ hours"))</f>
        <v/>
      </c>
      <c r="K26">
        <f>IF(J26,IF(C26="Easy to spot and fix",3,IF(C26="Needs careful checking",1,0))+IF(D26="Yes",3,IF(D26="Partly",1,0))+IF(E26="Yes",3,IF(E26="Mostly",2,0))+P26,"")</f>
        <v/>
      </c>
      <c r="L26">
        <f>IF(G26="Try first",K26*10+P26+(1000-ROW())/10000,"")</f>
        <v/>
      </c>
      <c r="M26">
        <f>IF(G26="Maybe later",COUNTIF(G$5:G26,"Maybe later"),"")</f>
        <v/>
      </c>
      <c r="N26">
        <f>IF(G26="Keep AI away",COUNTIF(G$5:G26,"Keep AI away"),"")</f>
        <v/>
      </c>
      <c r="O26">
        <f>IF(D26="No",", hands-on or face-to-face work","")&amp;IF(D26="Partly",", only partly text or data","")&amp;IF(E26="No",", changes every time","")&amp;IF(C26="Needs careful checking",", needs careful checking","")&amp;IF(F26="Under 1 hour",", little time spent on it today","")</f>
        <v/>
      </c>
      <c r="P26">
        <f>IF(F26="Under 1 hour",0,IF(F26="1 to 5 hours",1,IF(F26="5 to 15 hours",2,IF(F26="15+ hours",3,""))))</f>
        <v/>
      </c>
    </row>
    <row r="27">
      <c r="A27" s="8" t="n"/>
      <c r="B27" s="8" t="n"/>
      <c r="C27" s="8" t="n"/>
      <c r="D27" s="8" t="n"/>
      <c r="E27" s="8" t="n"/>
      <c r="F27" s="8" t="n"/>
      <c r="G27" s="4">
        <f>IF(TRIM(A27)="","",IF(OR(B27="Yes",B27="Not sure",C27="Could cause serious harm"),"Keep AI away",IF(NOT(J27),"Needs answers",IF(AND(D27&lt;&gt;"No",K27&gt;=8),"Try first","Maybe later"))))</f>
        <v/>
      </c>
      <c r="H27" s="5">
        <f>IF(G27="","",IF(G27="Keep AI away",IF(B27="Yes","Uses never-list data, which can’t go into an AI tool.",IF(B27="Not sure","Not sure about the data. Check with IT, then answer again.","A mistake could cause serious harm.")),IF(G27="Needs answers","Answer all five questions to sort this task.",IF(G27="Try first",F27&amp;" a month today.",IF(O27="","Not a strong fit yet.",UPPER(MID(O27,3,1))&amp;MID(O27,4,200)&amp;".")))))</f>
        <v/>
      </c>
      <c r="I27" s="9">
        <f>IF(L27="","",COUNTIF(L$5:L$64,"&gt;"&amp;L27)+1)</f>
        <v/>
      </c>
      <c r="J27">
        <f>AND(OR(B27="No",B27="Yes",B27="Not sure"),OR(C27="Easy to spot and fix",C27="Needs careful checking",C27="Could cause serious harm"),OR(D27="Yes",D27="Partly",D27="No"),OR(E27="Yes",E27="Mostly",E27="No"),OR(F27="Under 1 hour",F27="1 to 5 hours",F27="5 to 15 hours",F27="15+ hours"))</f>
        <v/>
      </c>
      <c r="K27">
        <f>IF(J27,IF(C27="Easy to spot and fix",3,IF(C27="Needs careful checking",1,0))+IF(D27="Yes",3,IF(D27="Partly",1,0))+IF(E27="Yes",3,IF(E27="Mostly",2,0))+P27,"")</f>
        <v/>
      </c>
      <c r="L27">
        <f>IF(G27="Try first",K27*10+P27+(1000-ROW())/10000,"")</f>
        <v/>
      </c>
      <c r="M27">
        <f>IF(G27="Maybe later",COUNTIF(G$5:G27,"Maybe later"),"")</f>
        <v/>
      </c>
      <c r="N27">
        <f>IF(G27="Keep AI away",COUNTIF(G$5:G27,"Keep AI away"),"")</f>
        <v/>
      </c>
      <c r="O27">
        <f>IF(D27="No",", hands-on or face-to-face work","")&amp;IF(D27="Partly",", only partly text or data","")&amp;IF(E27="No",", changes every time","")&amp;IF(C27="Needs careful checking",", needs careful checking","")&amp;IF(F27="Under 1 hour",", little time spent on it today","")</f>
        <v/>
      </c>
      <c r="P27">
        <f>IF(F27="Under 1 hour",0,IF(F27="1 to 5 hours",1,IF(F27="5 to 15 hours",2,IF(F27="15+ hours",3,""))))</f>
        <v/>
      </c>
    </row>
    <row r="28">
      <c r="A28" s="8" t="n"/>
      <c r="B28" s="8" t="n"/>
      <c r="C28" s="8" t="n"/>
      <c r="D28" s="8" t="n"/>
      <c r="E28" s="8" t="n"/>
      <c r="F28" s="8" t="n"/>
      <c r="G28" s="4">
        <f>IF(TRIM(A28)="","",IF(OR(B28="Yes",B28="Not sure",C28="Could cause serious harm"),"Keep AI away",IF(NOT(J28),"Needs answers",IF(AND(D28&lt;&gt;"No",K28&gt;=8),"Try first","Maybe later"))))</f>
        <v/>
      </c>
      <c r="H28" s="5">
        <f>IF(G28="","",IF(G28="Keep AI away",IF(B28="Yes","Uses never-list data, which can’t go into an AI tool.",IF(B28="Not sure","Not sure about the data. Check with IT, then answer again.","A mistake could cause serious harm.")),IF(G28="Needs answers","Answer all five questions to sort this task.",IF(G28="Try first",F28&amp;" a month today.",IF(O28="","Not a strong fit yet.",UPPER(MID(O28,3,1))&amp;MID(O28,4,200)&amp;".")))))</f>
        <v/>
      </c>
      <c r="I28" s="9">
        <f>IF(L28="","",COUNTIF(L$5:L$64,"&gt;"&amp;L28)+1)</f>
        <v/>
      </c>
      <c r="J28">
        <f>AND(OR(B28="No",B28="Yes",B28="Not sure"),OR(C28="Easy to spot and fix",C28="Needs careful checking",C28="Could cause serious harm"),OR(D28="Yes",D28="Partly",D28="No"),OR(E28="Yes",E28="Mostly",E28="No"),OR(F28="Under 1 hour",F28="1 to 5 hours",F28="5 to 15 hours",F28="15+ hours"))</f>
        <v/>
      </c>
      <c r="K28">
        <f>IF(J28,IF(C28="Easy to spot and fix",3,IF(C28="Needs careful checking",1,0))+IF(D28="Yes",3,IF(D28="Partly",1,0))+IF(E28="Yes",3,IF(E28="Mostly",2,0))+P28,"")</f>
        <v/>
      </c>
      <c r="L28">
        <f>IF(G28="Try first",K28*10+P28+(1000-ROW())/10000,"")</f>
        <v/>
      </c>
      <c r="M28">
        <f>IF(G28="Maybe later",COUNTIF(G$5:G28,"Maybe later"),"")</f>
        <v/>
      </c>
      <c r="N28">
        <f>IF(G28="Keep AI away",COUNTIF(G$5:G28,"Keep AI away"),"")</f>
        <v/>
      </c>
      <c r="O28">
        <f>IF(D28="No",", hands-on or face-to-face work","")&amp;IF(D28="Partly",", only partly text or data","")&amp;IF(E28="No",", changes every time","")&amp;IF(C28="Needs careful checking",", needs careful checking","")&amp;IF(F28="Under 1 hour",", little time spent on it today","")</f>
        <v/>
      </c>
      <c r="P28">
        <f>IF(F28="Under 1 hour",0,IF(F28="1 to 5 hours",1,IF(F28="5 to 15 hours",2,IF(F28="15+ hours",3,""))))</f>
        <v/>
      </c>
    </row>
    <row r="29">
      <c r="A29" s="8" t="n"/>
      <c r="B29" s="8" t="n"/>
      <c r="C29" s="8" t="n"/>
      <c r="D29" s="8" t="n"/>
      <c r="E29" s="8" t="n"/>
      <c r="F29" s="8" t="n"/>
      <c r="G29" s="4">
        <f>IF(TRIM(A29)="","",IF(OR(B29="Yes",B29="Not sure",C29="Could cause serious harm"),"Keep AI away",IF(NOT(J29),"Needs answers",IF(AND(D29&lt;&gt;"No",K29&gt;=8),"Try first","Maybe later"))))</f>
        <v/>
      </c>
      <c r="H29" s="5">
        <f>IF(G29="","",IF(G29="Keep AI away",IF(B29="Yes","Uses never-list data, which can’t go into an AI tool.",IF(B29="Not sure","Not sure about the data. Check with IT, then answer again.","A mistake could cause serious harm.")),IF(G29="Needs answers","Answer all five questions to sort this task.",IF(G29="Try first",F29&amp;" a month today.",IF(O29="","Not a strong fit yet.",UPPER(MID(O29,3,1))&amp;MID(O29,4,200)&amp;".")))))</f>
        <v/>
      </c>
      <c r="I29" s="9">
        <f>IF(L29="","",COUNTIF(L$5:L$64,"&gt;"&amp;L29)+1)</f>
        <v/>
      </c>
      <c r="J29">
        <f>AND(OR(B29="No",B29="Yes",B29="Not sure"),OR(C29="Easy to spot and fix",C29="Needs careful checking",C29="Could cause serious harm"),OR(D29="Yes",D29="Partly",D29="No"),OR(E29="Yes",E29="Mostly",E29="No"),OR(F29="Under 1 hour",F29="1 to 5 hours",F29="5 to 15 hours",F29="15+ hours"))</f>
        <v/>
      </c>
      <c r="K29">
        <f>IF(J29,IF(C29="Easy to spot and fix",3,IF(C29="Needs careful checking",1,0))+IF(D29="Yes",3,IF(D29="Partly",1,0))+IF(E29="Yes",3,IF(E29="Mostly",2,0))+P29,"")</f>
        <v/>
      </c>
      <c r="L29">
        <f>IF(G29="Try first",K29*10+P29+(1000-ROW())/10000,"")</f>
        <v/>
      </c>
      <c r="M29">
        <f>IF(G29="Maybe later",COUNTIF(G$5:G29,"Maybe later"),"")</f>
        <v/>
      </c>
      <c r="N29">
        <f>IF(G29="Keep AI away",COUNTIF(G$5:G29,"Keep AI away"),"")</f>
        <v/>
      </c>
      <c r="O29">
        <f>IF(D29="No",", hands-on or face-to-face work","")&amp;IF(D29="Partly",", only partly text or data","")&amp;IF(E29="No",", changes every time","")&amp;IF(C29="Needs careful checking",", needs careful checking","")&amp;IF(F29="Under 1 hour",", little time spent on it today","")</f>
        <v/>
      </c>
      <c r="P29">
        <f>IF(F29="Under 1 hour",0,IF(F29="1 to 5 hours",1,IF(F29="5 to 15 hours",2,IF(F29="15+ hours",3,""))))</f>
        <v/>
      </c>
    </row>
    <row r="30">
      <c r="A30" s="8" t="n"/>
      <c r="B30" s="8" t="n"/>
      <c r="C30" s="8" t="n"/>
      <c r="D30" s="8" t="n"/>
      <c r="E30" s="8" t="n"/>
      <c r="F30" s="8" t="n"/>
      <c r="G30" s="4">
        <f>IF(TRIM(A30)="","",IF(OR(B30="Yes",B30="Not sure",C30="Could cause serious harm"),"Keep AI away",IF(NOT(J30),"Needs answers",IF(AND(D30&lt;&gt;"No",K30&gt;=8),"Try first","Maybe later"))))</f>
        <v/>
      </c>
      <c r="H30" s="5">
        <f>IF(G30="","",IF(G30="Keep AI away",IF(B30="Yes","Uses never-list data, which can’t go into an AI tool.",IF(B30="Not sure","Not sure about the data. Check with IT, then answer again.","A mistake could cause serious harm.")),IF(G30="Needs answers","Answer all five questions to sort this task.",IF(G30="Try first",F30&amp;" a month today.",IF(O30="","Not a strong fit yet.",UPPER(MID(O30,3,1))&amp;MID(O30,4,200)&amp;".")))))</f>
        <v/>
      </c>
      <c r="I30" s="9">
        <f>IF(L30="","",COUNTIF(L$5:L$64,"&gt;"&amp;L30)+1)</f>
        <v/>
      </c>
      <c r="J30">
        <f>AND(OR(B30="No",B30="Yes",B30="Not sure"),OR(C30="Easy to spot and fix",C30="Needs careful checking",C30="Could cause serious harm"),OR(D30="Yes",D30="Partly",D30="No"),OR(E30="Yes",E30="Mostly",E30="No"),OR(F30="Under 1 hour",F30="1 to 5 hours",F30="5 to 15 hours",F30="15+ hours"))</f>
        <v/>
      </c>
      <c r="K30">
        <f>IF(J30,IF(C30="Easy to spot and fix",3,IF(C30="Needs careful checking",1,0))+IF(D30="Yes",3,IF(D30="Partly",1,0))+IF(E30="Yes",3,IF(E30="Mostly",2,0))+P30,"")</f>
        <v/>
      </c>
      <c r="L30">
        <f>IF(G30="Try first",K30*10+P30+(1000-ROW())/10000,"")</f>
        <v/>
      </c>
      <c r="M30">
        <f>IF(G30="Maybe later",COUNTIF(G$5:G30,"Maybe later"),"")</f>
        <v/>
      </c>
      <c r="N30">
        <f>IF(G30="Keep AI away",COUNTIF(G$5:G30,"Keep AI away"),"")</f>
        <v/>
      </c>
      <c r="O30">
        <f>IF(D30="No",", hands-on or face-to-face work","")&amp;IF(D30="Partly",", only partly text or data","")&amp;IF(E30="No",", changes every time","")&amp;IF(C30="Needs careful checking",", needs careful checking","")&amp;IF(F30="Under 1 hour",", little time spent on it today","")</f>
        <v/>
      </c>
      <c r="P30">
        <f>IF(F30="Under 1 hour",0,IF(F30="1 to 5 hours",1,IF(F30="5 to 15 hours",2,IF(F30="15+ hours",3,""))))</f>
        <v/>
      </c>
    </row>
    <row r="31">
      <c r="A31" s="8" t="n"/>
      <c r="B31" s="8" t="n"/>
      <c r="C31" s="8" t="n"/>
      <c r="D31" s="8" t="n"/>
      <c r="E31" s="8" t="n"/>
      <c r="F31" s="8" t="n"/>
      <c r="G31" s="4">
        <f>IF(TRIM(A31)="","",IF(OR(B31="Yes",B31="Not sure",C31="Could cause serious harm"),"Keep AI away",IF(NOT(J31),"Needs answers",IF(AND(D31&lt;&gt;"No",K31&gt;=8),"Try first","Maybe later"))))</f>
        <v/>
      </c>
      <c r="H31" s="5">
        <f>IF(G31="","",IF(G31="Keep AI away",IF(B31="Yes","Uses never-list data, which can’t go into an AI tool.",IF(B31="Not sure","Not sure about the data. Check with IT, then answer again.","A mistake could cause serious harm.")),IF(G31="Needs answers","Answer all five questions to sort this task.",IF(G31="Try first",F31&amp;" a month today.",IF(O31="","Not a strong fit yet.",UPPER(MID(O31,3,1))&amp;MID(O31,4,200)&amp;".")))))</f>
        <v/>
      </c>
      <c r="I31" s="9">
        <f>IF(L31="","",COUNTIF(L$5:L$64,"&gt;"&amp;L31)+1)</f>
        <v/>
      </c>
      <c r="J31">
        <f>AND(OR(B31="No",B31="Yes",B31="Not sure"),OR(C31="Easy to spot and fix",C31="Needs careful checking",C31="Could cause serious harm"),OR(D31="Yes",D31="Partly",D31="No"),OR(E31="Yes",E31="Mostly",E31="No"),OR(F31="Under 1 hour",F31="1 to 5 hours",F31="5 to 15 hours",F31="15+ hours"))</f>
        <v/>
      </c>
      <c r="K31">
        <f>IF(J31,IF(C31="Easy to spot and fix",3,IF(C31="Needs careful checking",1,0))+IF(D31="Yes",3,IF(D31="Partly",1,0))+IF(E31="Yes",3,IF(E31="Mostly",2,0))+P31,"")</f>
        <v/>
      </c>
      <c r="L31">
        <f>IF(G31="Try first",K31*10+P31+(1000-ROW())/10000,"")</f>
        <v/>
      </c>
      <c r="M31">
        <f>IF(G31="Maybe later",COUNTIF(G$5:G31,"Maybe later"),"")</f>
        <v/>
      </c>
      <c r="N31">
        <f>IF(G31="Keep AI away",COUNTIF(G$5:G31,"Keep AI away"),"")</f>
        <v/>
      </c>
      <c r="O31">
        <f>IF(D31="No",", hands-on or face-to-face work","")&amp;IF(D31="Partly",", only partly text or data","")&amp;IF(E31="No",", changes every time","")&amp;IF(C31="Needs careful checking",", needs careful checking","")&amp;IF(F31="Under 1 hour",", little time spent on it today","")</f>
        <v/>
      </c>
      <c r="P31">
        <f>IF(F31="Under 1 hour",0,IF(F31="1 to 5 hours",1,IF(F31="5 to 15 hours",2,IF(F31="15+ hours",3,""))))</f>
        <v/>
      </c>
    </row>
    <row r="32">
      <c r="A32" s="8" t="n"/>
      <c r="B32" s="8" t="n"/>
      <c r="C32" s="8" t="n"/>
      <c r="D32" s="8" t="n"/>
      <c r="E32" s="8" t="n"/>
      <c r="F32" s="8" t="n"/>
      <c r="G32" s="4">
        <f>IF(TRIM(A32)="","",IF(OR(B32="Yes",B32="Not sure",C32="Could cause serious harm"),"Keep AI away",IF(NOT(J32),"Needs answers",IF(AND(D32&lt;&gt;"No",K32&gt;=8),"Try first","Maybe later"))))</f>
        <v/>
      </c>
      <c r="H32" s="5">
        <f>IF(G32="","",IF(G32="Keep AI away",IF(B32="Yes","Uses never-list data, which can’t go into an AI tool.",IF(B32="Not sure","Not sure about the data. Check with IT, then answer again.","A mistake could cause serious harm.")),IF(G32="Needs answers","Answer all five questions to sort this task.",IF(G32="Try first",F32&amp;" a month today.",IF(O32="","Not a strong fit yet.",UPPER(MID(O32,3,1))&amp;MID(O32,4,200)&amp;".")))))</f>
        <v/>
      </c>
      <c r="I32" s="9">
        <f>IF(L32="","",COUNTIF(L$5:L$64,"&gt;"&amp;L32)+1)</f>
        <v/>
      </c>
      <c r="J32">
        <f>AND(OR(B32="No",B32="Yes",B32="Not sure"),OR(C32="Easy to spot and fix",C32="Needs careful checking",C32="Could cause serious harm"),OR(D32="Yes",D32="Partly",D32="No"),OR(E32="Yes",E32="Mostly",E32="No"),OR(F32="Under 1 hour",F32="1 to 5 hours",F32="5 to 15 hours",F32="15+ hours"))</f>
        <v/>
      </c>
      <c r="K32">
        <f>IF(J32,IF(C32="Easy to spot and fix",3,IF(C32="Needs careful checking",1,0))+IF(D32="Yes",3,IF(D32="Partly",1,0))+IF(E32="Yes",3,IF(E32="Mostly",2,0))+P32,"")</f>
        <v/>
      </c>
      <c r="L32">
        <f>IF(G32="Try first",K32*10+P32+(1000-ROW())/10000,"")</f>
        <v/>
      </c>
      <c r="M32">
        <f>IF(G32="Maybe later",COUNTIF(G$5:G32,"Maybe later"),"")</f>
        <v/>
      </c>
      <c r="N32">
        <f>IF(G32="Keep AI away",COUNTIF(G$5:G32,"Keep AI away"),"")</f>
        <v/>
      </c>
      <c r="O32">
        <f>IF(D32="No",", hands-on or face-to-face work","")&amp;IF(D32="Partly",", only partly text or data","")&amp;IF(E32="No",", changes every time","")&amp;IF(C32="Needs careful checking",", needs careful checking","")&amp;IF(F32="Under 1 hour",", little time spent on it today","")</f>
        <v/>
      </c>
      <c r="P32">
        <f>IF(F32="Under 1 hour",0,IF(F32="1 to 5 hours",1,IF(F32="5 to 15 hours",2,IF(F32="15+ hours",3,""))))</f>
        <v/>
      </c>
    </row>
    <row r="33">
      <c r="A33" s="8" t="n"/>
      <c r="B33" s="8" t="n"/>
      <c r="C33" s="8" t="n"/>
      <c r="D33" s="8" t="n"/>
      <c r="E33" s="8" t="n"/>
      <c r="F33" s="8" t="n"/>
      <c r="G33" s="4">
        <f>IF(TRIM(A33)="","",IF(OR(B33="Yes",B33="Not sure",C33="Could cause serious harm"),"Keep AI away",IF(NOT(J33),"Needs answers",IF(AND(D33&lt;&gt;"No",K33&gt;=8),"Try first","Maybe later"))))</f>
        <v/>
      </c>
      <c r="H33" s="5">
        <f>IF(G33="","",IF(G33="Keep AI away",IF(B33="Yes","Uses never-list data, which can’t go into an AI tool.",IF(B33="Not sure","Not sure about the data. Check with IT, then answer again.","A mistake could cause serious harm.")),IF(G33="Needs answers","Answer all five questions to sort this task.",IF(G33="Try first",F33&amp;" a month today.",IF(O33="","Not a strong fit yet.",UPPER(MID(O33,3,1))&amp;MID(O33,4,200)&amp;".")))))</f>
        <v/>
      </c>
      <c r="I33" s="9">
        <f>IF(L33="","",COUNTIF(L$5:L$64,"&gt;"&amp;L33)+1)</f>
        <v/>
      </c>
      <c r="J33">
        <f>AND(OR(B33="No",B33="Yes",B33="Not sure"),OR(C33="Easy to spot and fix",C33="Needs careful checking",C33="Could cause serious harm"),OR(D33="Yes",D33="Partly",D33="No"),OR(E33="Yes",E33="Mostly",E33="No"),OR(F33="Under 1 hour",F33="1 to 5 hours",F33="5 to 15 hours",F33="15+ hours"))</f>
        <v/>
      </c>
      <c r="K33">
        <f>IF(J33,IF(C33="Easy to spot and fix",3,IF(C33="Needs careful checking",1,0))+IF(D33="Yes",3,IF(D33="Partly",1,0))+IF(E33="Yes",3,IF(E33="Mostly",2,0))+P33,"")</f>
        <v/>
      </c>
      <c r="L33">
        <f>IF(G33="Try first",K33*10+P33+(1000-ROW())/10000,"")</f>
        <v/>
      </c>
      <c r="M33">
        <f>IF(G33="Maybe later",COUNTIF(G$5:G33,"Maybe later"),"")</f>
        <v/>
      </c>
      <c r="N33">
        <f>IF(G33="Keep AI away",COUNTIF(G$5:G33,"Keep AI away"),"")</f>
        <v/>
      </c>
      <c r="O33">
        <f>IF(D33="No",", hands-on or face-to-face work","")&amp;IF(D33="Partly",", only partly text or data","")&amp;IF(E33="No",", changes every time","")&amp;IF(C33="Needs careful checking",", needs careful checking","")&amp;IF(F33="Under 1 hour",", little time spent on it today","")</f>
        <v/>
      </c>
      <c r="P33">
        <f>IF(F33="Under 1 hour",0,IF(F33="1 to 5 hours",1,IF(F33="5 to 15 hours",2,IF(F33="15+ hours",3,""))))</f>
        <v/>
      </c>
    </row>
    <row r="34">
      <c r="A34" s="8" t="n"/>
      <c r="B34" s="8" t="n"/>
      <c r="C34" s="8" t="n"/>
      <c r="D34" s="8" t="n"/>
      <c r="E34" s="8" t="n"/>
      <c r="F34" s="8" t="n"/>
      <c r="G34" s="4">
        <f>IF(TRIM(A34)="","",IF(OR(B34="Yes",B34="Not sure",C34="Could cause serious harm"),"Keep AI away",IF(NOT(J34),"Needs answers",IF(AND(D34&lt;&gt;"No",K34&gt;=8),"Try first","Maybe later"))))</f>
        <v/>
      </c>
      <c r="H34" s="5">
        <f>IF(G34="","",IF(G34="Keep AI away",IF(B34="Yes","Uses never-list data, which can’t go into an AI tool.",IF(B34="Not sure","Not sure about the data. Check with IT, then answer again.","A mistake could cause serious harm.")),IF(G34="Needs answers","Answer all five questions to sort this task.",IF(G34="Try first",F34&amp;" a month today.",IF(O34="","Not a strong fit yet.",UPPER(MID(O34,3,1))&amp;MID(O34,4,200)&amp;".")))))</f>
        <v/>
      </c>
      <c r="I34" s="9">
        <f>IF(L34="","",COUNTIF(L$5:L$64,"&gt;"&amp;L34)+1)</f>
        <v/>
      </c>
      <c r="J34">
        <f>AND(OR(B34="No",B34="Yes",B34="Not sure"),OR(C34="Easy to spot and fix",C34="Needs careful checking",C34="Could cause serious harm"),OR(D34="Yes",D34="Partly",D34="No"),OR(E34="Yes",E34="Mostly",E34="No"),OR(F34="Under 1 hour",F34="1 to 5 hours",F34="5 to 15 hours",F34="15+ hours"))</f>
        <v/>
      </c>
      <c r="K34">
        <f>IF(J34,IF(C34="Easy to spot and fix",3,IF(C34="Needs careful checking",1,0))+IF(D34="Yes",3,IF(D34="Partly",1,0))+IF(E34="Yes",3,IF(E34="Mostly",2,0))+P34,"")</f>
        <v/>
      </c>
      <c r="L34">
        <f>IF(G34="Try first",K34*10+P34+(1000-ROW())/10000,"")</f>
        <v/>
      </c>
      <c r="M34">
        <f>IF(G34="Maybe later",COUNTIF(G$5:G34,"Maybe later"),"")</f>
        <v/>
      </c>
      <c r="N34">
        <f>IF(G34="Keep AI away",COUNTIF(G$5:G34,"Keep AI away"),"")</f>
        <v/>
      </c>
      <c r="O34">
        <f>IF(D34="No",", hands-on or face-to-face work","")&amp;IF(D34="Partly",", only partly text or data","")&amp;IF(E34="No",", changes every time","")&amp;IF(C34="Needs careful checking",", needs careful checking","")&amp;IF(F34="Under 1 hour",", little time spent on it today","")</f>
        <v/>
      </c>
      <c r="P34">
        <f>IF(F34="Under 1 hour",0,IF(F34="1 to 5 hours",1,IF(F34="5 to 15 hours",2,IF(F34="15+ hours",3,""))))</f>
        <v/>
      </c>
    </row>
    <row r="35">
      <c r="A35" s="8" t="n"/>
      <c r="B35" s="8" t="n"/>
      <c r="C35" s="8" t="n"/>
      <c r="D35" s="8" t="n"/>
      <c r="E35" s="8" t="n"/>
      <c r="F35" s="8" t="n"/>
      <c r="G35" s="4">
        <f>IF(TRIM(A35)="","",IF(OR(B35="Yes",B35="Not sure",C35="Could cause serious harm"),"Keep AI away",IF(NOT(J35),"Needs answers",IF(AND(D35&lt;&gt;"No",K35&gt;=8),"Try first","Maybe later"))))</f>
        <v/>
      </c>
      <c r="H35" s="5">
        <f>IF(G35="","",IF(G35="Keep AI away",IF(B35="Yes","Uses never-list data, which can’t go into an AI tool.",IF(B35="Not sure","Not sure about the data. Check with IT, then answer again.","A mistake could cause serious harm.")),IF(G35="Needs answers","Answer all five questions to sort this task.",IF(G35="Try first",F35&amp;" a month today.",IF(O35="","Not a strong fit yet.",UPPER(MID(O35,3,1))&amp;MID(O35,4,200)&amp;".")))))</f>
        <v/>
      </c>
      <c r="I35" s="9">
        <f>IF(L35="","",COUNTIF(L$5:L$64,"&gt;"&amp;L35)+1)</f>
        <v/>
      </c>
      <c r="J35">
        <f>AND(OR(B35="No",B35="Yes",B35="Not sure"),OR(C35="Easy to spot and fix",C35="Needs careful checking",C35="Could cause serious harm"),OR(D35="Yes",D35="Partly",D35="No"),OR(E35="Yes",E35="Mostly",E35="No"),OR(F35="Under 1 hour",F35="1 to 5 hours",F35="5 to 15 hours",F35="15+ hours"))</f>
        <v/>
      </c>
      <c r="K35">
        <f>IF(J35,IF(C35="Easy to spot and fix",3,IF(C35="Needs careful checking",1,0))+IF(D35="Yes",3,IF(D35="Partly",1,0))+IF(E35="Yes",3,IF(E35="Mostly",2,0))+P35,"")</f>
        <v/>
      </c>
      <c r="L35">
        <f>IF(G35="Try first",K35*10+P35+(1000-ROW())/10000,"")</f>
        <v/>
      </c>
      <c r="M35">
        <f>IF(G35="Maybe later",COUNTIF(G$5:G35,"Maybe later"),"")</f>
        <v/>
      </c>
      <c r="N35">
        <f>IF(G35="Keep AI away",COUNTIF(G$5:G35,"Keep AI away"),"")</f>
        <v/>
      </c>
      <c r="O35">
        <f>IF(D35="No",", hands-on or face-to-face work","")&amp;IF(D35="Partly",", only partly text or data","")&amp;IF(E35="No",", changes every time","")&amp;IF(C35="Needs careful checking",", needs careful checking","")&amp;IF(F35="Under 1 hour",", little time spent on it today","")</f>
        <v/>
      </c>
      <c r="P35">
        <f>IF(F35="Under 1 hour",0,IF(F35="1 to 5 hours",1,IF(F35="5 to 15 hours",2,IF(F35="15+ hours",3,""))))</f>
        <v/>
      </c>
    </row>
    <row r="36">
      <c r="A36" s="8" t="n"/>
      <c r="B36" s="8" t="n"/>
      <c r="C36" s="8" t="n"/>
      <c r="D36" s="8" t="n"/>
      <c r="E36" s="8" t="n"/>
      <c r="F36" s="8" t="n"/>
      <c r="G36" s="4">
        <f>IF(TRIM(A36)="","",IF(OR(B36="Yes",B36="Not sure",C36="Could cause serious harm"),"Keep AI away",IF(NOT(J36),"Needs answers",IF(AND(D36&lt;&gt;"No",K36&gt;=8),"Try first","Maybe later"))))</f>
        <v/>
      </c>
      <c r="H36" s="5">
        <f>IF(G36="","",IF(G36="Keep AI away",IF(B36="Yes","Uses never-list data, which can’t go into an AI tool.",IF(B36="Not sure","Not sure about the data. Check with IT, then answer again.","A mistake could cause serious harm.")),IF(G36="Needs answers","Answer all five questions to sort this task.",IF(G36="Try first",F36&amp;" a month today.",IF(O36="","Not a strong fit yet.",UPPER(MID(O36,3,1))&amp;MID(O36,4,200)&amp;".")))))</f>
        <v/>
      </c>
      <c r="I36" s="9">
        <f>IF(L36="","",COUNTIF(L$5:L$64,"&gt;"&amp;L36)+1)</f>
        <v/>
      </c>
      <c r="J36">
        <f>AND(OR(B36="No",B36="Yes",B36="Not sure"),OR(C36="Easy to spot and fix",C36="Needs careful checking",C36="Could cause serious harm"),OR(D36="Yes",D36="Partly",D36="No"),OR(E36="Yes",E36="Mostly",E36="No"),OR(F36="Under 1 hour",F36="1 to 5 hours",F36="5 to 15 hours",F36="15+ hours"))</f>
        <v/>
      </c>
      <c r="K36">
        <f>IF(J36,IF(C36="Easy to spot and fix",3,IF(C36="Needs careful checking",1,0))+IF(D36="Yes",3,IF(D36="Partly",1,0))+IF(E36="Yes",3,IF(E36="Mostly",2,0))+P36,"")</f>
        <v/>
      </c>
      <c r="L36">
        <f>IF(G36="Try first",K36*10+P36+(1000-ROW())/10000,"")</f>
        <v/>
      </c>
      <c r="M36">
        <f>IF(G36="Maybe later",COUNTIF(G$5:G36,"Maybe later"),"")</f>
        <v/>
      </c>
      <c r="N36">
        <f>IF(G36="Keep AI away",COUNTIF(G$5:G36,"Keep AI away"),"")</f>
        <v/>
      </c>
      <c r="O36">
        <f>IF(D36="No",", hands-on or face-to-face work","")&amp;IF(D36="Partly",", only partly text or data","")&amp;IF(E36="No",", changes every time","")&amp;IF(C36="Needs careful checking",", needs careful checking","")&amp;IF(F36="Under 1 hour",", little time spent on it today","")</f>
        <v/>
      </c>
      <c r="P36">
        <f>IF(F36="Under 1 hour",0,IF(F36="1 to 5 hours",1,IF(F36="5 to 15 hours",2,IF(F36="15+ hours",3,""))))</f>
        <v/>
      </c>
    </row>
    <row r="37">
      <c r="A37" s="8" t="n"/>
      <c r="B37" s="8" t="n"/>
      <c r="C37" s="8" t="n"/>
      <c r="D37" s="8" t="n"/>
      <c r="E37" s="8" t="n"/>
      <c r="F37" s="8" t="n"/>
      <c r="G37" s="4">
        <f>IF(TRIM(A37)="","",IF(OR(B37="Yes",B37="Not sure",C37="Could cause serious harm"),"Keep AI away",IF(NOT(J37),"Needs answers",IF(AND(D37&lt;&gt;"No",K37&gt;=8),"Try first","Maybe later"))))</f>
        <v/>
      </c>
      <c r="H37" s="5">
        <f>IF(G37="","",IF(G37="Keep AI away",IF(B37="Yes","Uses never-list data, which can’t go into an AI tool.",IF(B37="Not sure","Not sure about the data. Check with IT, then answer again.","A mistake could cause serious harm.")),IF(G37="Needs answers","Answer all five questions to sort this task.",IF(G37="Try first",F37&amp;" a month today.",IF(O37="","Not a strong fit yet.",UPPER(MID(O37,3,1))&amp;MID(O37,4,200)&amp;".")))))</f>
        <v/>
      </c>
      <c r="I37" s="9">
        <f>IF(L37="","",COUNTIF(L$5:L$64,"&gt;"&amp;L37)+1)</f>
        <v/>
      </c>
      <c r="J37">
        <f>AND(OR(B37="No",B37="Yes",B37="Not sure"),OR(C37="Easy to spot and fix",C37="Needs careful checking",C37="Could cause serious harm"),OR(D37="Yes",D37="Partly",D37="No"),OR(E37="Yes",E37="Mostly",E37="No"),OR(F37="Under 1 hour",F37="1 to 5 hours",F37="5 to 15 hours",F37="15+ hours"))</f>
        <v/>
      </c>
      <c r="K37">
        <f>IF(J37,IF(C37="Easy to spot and fix",3,IF(C37="Needs careful checking",1,0))+IF(D37="Yes",3,IF(D37="Partly",1,0))+IF(E37="Yes",3,IF(E37="Mostly",2,0))+P37,"")</f>
        <v/>
      </c>
      <c r="L37">
        <f>IF(G37="Try first",K37*10+P37+(1000-ROW())/10000,"")</f>
        <v/>
      </c>
      <c r="M37">
        <f>IF(G37="Maybe later",COUNTIF(G$5:G37,"Maybe later"),"")</f>
        <v/>
      </c>
      <c r="N37">
        <f>IF(G37="Keep AI away",COUNTIF(G$5:G37,"Keep AI away"),"")</f>
        <v/>
      </c>
      <c r="O37">
        <f>IF(D37="No",", hands-on or face-to-face work","")&amp;IF(D37="Partly",", only partly text or data","")&amp;IF(E37="No",", changes every time","")&amp;IF(C37="Needs careful checking",", needs careful checking","")&amp;IF(F37="Under 1 hour",", little time spent on it today","")</f>
        <v/>
      </c>
      <c r="P37">
        <f>IF(F37="Under 1 hour",0,IF(F37="1 to 5 hours",1,IF(F37="5 to 15 hours",2,IF(F37="15+ hours",3,""))))</f>
        <v/>
      </c>
    </row>
    <row r="38">
      <c r="A38" s="8" t="n"/>
      <c r="B38" s="8" t="n"/>
      <c r="C38" s="8" t="n"/>
      <c r="D38" s="8" t="n"/>
      <c r="E38" s="8" t="n"/>
      <c r="F38" s="8" t="n"/>
      <c r="G38" s="4">
        <f>IF(TRIM(A38)="","",IF(OR(B38="Yes",B38="Not sure",C38="Could cause serious harm"),"Keep AI away",IF(NOT(J38),"Needs answers",IF(AND(D38&lt;&gt;"No",K38&gt;=8),"Try first","Maybe later"))))</f>
        <v/>
      </c>
      <c r="H38" s="5">
        <f>IF(G38="","",IF(G38="Keep AI away",IF(B38="Yes","Uses never-list data, which can’t go into an AI tool.",IF(B38="Not sure","Not sure about the data. Check with IT, then answer again.","A mistake could cause serious harm.")),IF(G38="Needs answers","Answer all five questions to sort this task.",IF(G38="Try first",F38&amp;" a month today.",IF(O38="","Not a strong fit yet.",UPPER(MID(O38,3,1))&amp;MID(O38,4,200)&amp;".")))))</f>
        <v/>
      </c>
      <c r="I38" s="9">
        <f>IF(L38="","",COUNTIF(L$5:L$64,"&gt;"&amp;L38)+1)</f>
        <v/>
      </c>
      <c r="J38">
        <f>AND(OR(B38="No",B38="Yes",B38="Not sure"),OR(C38="Easy to spot and fix",C38="Needs careful checking",C38="Could cause serious harm"),OR(D38="Yes",D38="Partly",D38="No"),OR(E38="Yes",E38="Mostly",E38="No"),OR(F38="Under 1 hour",F38="1 to 5 hours",F38="5 to 15 hours",F38="15+ hours"))</f>
        <v/>
      </c>
      <c r="K38">
        <f>IF(J38,IF(C38="Easy to spot and fix",3,IF(C38="Needs careful checking",1,0))+IF(D38="Yes",3,IF(D38="Partly",1,0))+IF(E38="Yes",3,IF(E38="Mostly",2,0))+P38,"")</f>
        <v/>
      </c>
      <c r="L38">
        <f>IF(G38="Try first",K38*10+P38+(1000-ROW())/10000,"")</f>
        <v/>
      </c>
      <c r="M38">
        <f>IF(G38="Maybe later",COUNTIF(G$5:G38,"Maybe later"),"")</f>
        <v/>
      </c>
      <c r="N38">
        <f>IF(G38="Keep AI away",COUNTIF(G$5:G38,"Keep AI away"),"")</f>
        <v/>
      </c>
      <c r="O38">
        <f>IF(D38="No",", hands-on or face-to-face work","")&amp;IF(D38="Partly",", only partly text or data","")&amp;IF(E38="No",", changes every time","")&amp;IF(C38="Needs careful checking",", needs careful checking","")&amp;IF(F38="Under 1 hour",", little time spent on it today","")</f>
        <v/>
      </c>
      <c r="P38">
        <f>IF(F38="Under 1 hour",0,IF(F38="1 to 5 hours",1,IF(F38="5 to 15 hours",2,IF(F38="15+ hours",3,""))))</f>
        <v/>
      </c>
    </row>
    <row r="39">
      <c r="A39" s="8" t="n"/>
      <c r="B39" s="8" t="n"/>
      <c r="C39" s="8" t="n"/>
      <c r="D39" s="8" t="n"/>
      <c r="E39" s="8" t="n"/>
      <c r="F39" s="8" t="n"/>
      <c r="G39" s="4">
        <f>IF(TRIM(A39)="","",IF(OR(B39="Yes",B39="Not sure",C39="Could cause serious harm"),"Keep AI away",IF(NOT(J39),"Needs answers",IF(AND(D39&lt;&gt;"No",K39&gt;=8),"Try first","Maybe later"))))</f>
        <v/>
      </c>
      <c r="H39" s="5">
        <f>IF(G39="","",IF(G39="Keep AI away",IF(B39="Yes","Uses never-list data, which can’t go into an AI tool.",IF(B39="Not sure","Not sure about the data. Check with IT, then answer again.","A mistake could cause serious harm.")),IF(G39="Needs answers","Answer all five questions to sort this task.",IF(G39="Try first",F39&amp;" a month today.",IF(O39="","Not a strong fit yet.",UPPER(MID(O39,3,1))&amp;MID(O39,4,200)&amp;".")))))</f>
        <v/>
      </c>
      <c r="I39" s="9">
        <f>IF(L39="","",COUNTIF(L$5:L$64,"&gt;"&amp;L39)+1)</f>
        <v/>
      </c>
      <c r="J39">
        <f>AND(OR(B39="No",B39="Yes",B39="Not sure"),OR(C39="Easy to spot and fix",C39="Needs careful checking",C39="Could cause serious harm"),OR(D39="Yes",D39="Partly",D39="No"),OR(E39="Yes",E39="Mostly",E39="No"),OR(F39="Under 1 hour",F39="1 to 5 hours",F39="5 to 15 hours",F39="15+ hours"))</f>
        <v/>
      </c>
      <c r="K39">
        <f>IF(J39,IF(C39="Easy to spot and fix",3,IF(C39="Needs careful checking",1,0))+IF(D39="Yes",3,IF(D39="Partly",1,0))+IF(E39="Yes",3,IF(E39="Mostly",2,0))+P39,"")</f>
        <v/>
      </c>
      <c r="L39">
        <f>IF(G39="Try first",K39*10+P39+(1000-ROW())/10000,"")</f>
        <v/>
      </c>
      <c r="M39">
        <f>IF(G39="Maybe later",COUNTIF(G$5:G39,"Maybe later"),"")</f>
        <v/>
      </c>
      <c r="N39">
        <f>IF(G39="Keep AI away",COUNTIF(G$5:G39,"Keep AI away"),"")</f>
        <v/>
      </c>
      <c r="O39">
        <f>IF(D39="No",", hands-on or face-to-face work","")&amp;IF(D39="Partly",", only partly text or data","")&amp;IF(E39="No",", changes every time","")&amp;IF(C39="Needs careful checking",", needs careful checking","")&amp;IF(F39="Under 1 hour",", little time spent on it today","")</f>
        <v/>
      </c>
      <c r="P39">
        <f>IF(F39="Under 1 hour",0,IF(F39="1 to 5 hours",1,IF(F39="5 to 15 hours",2,IF(F39="15+ hours",3,""))))</f>
        <v/>
      </c>
    </row>
    <row r="40">
      <c r="A40" s="8" t="n"/>
      <c r="B40" s="8" t="n"/>
      <c r="C40" s="8" t="n"/>
      <c r="D40" s="8" t="n"/>
      <c r="E40" s="8" t="n"/>
      <c r="F40" s="8" t="n"/>
      <c r="G40" s="4">
        <f>IF(TRIM(A40)="","",IF(OR(B40="Yes",B40="Not sure",C40="Could cause serious harm"),"Keep AI away",IF(NOT(J40),"Needs answers",IF(AND(D40&lt;&gt;"No",K40&gt;=8),"Try first","Maybe later"))))</f>
        <v/>
      </c>
      <c r="H40" s="5">
        <f>IF(G40="","",IF(G40="Keep AI away",IF(B40="Yes","Uses never-list data, which can’t go into an AI tool.",IF(B40="Not sure","Not sure about the data. Check with IT, then answer again.","A mistake could cause serious harm.")),IF(G40="Needs answers","Answer all five questions to sort this task.",IF(G40="Try first",F40&amp;" a month today.",IF(O40="","Not a strong fit yet.",UPPER(MID(O40,3,1))&amp;MID(O40,4,200)&amp;".")))))</f>
        <v/>
      </c>
      <c r="I40" s="9">
        <f>IF(L40="","",COUNTIF(L$5:L$64,"&gt;"&amp;L40)+1)</f>
        <v/>
      </c>
      <c r="J40">
        <f>AND(OR(B40="No",B40="Yes",B40="Not sure"),OR(C40="Easy to spot and fix",C40="Needs careful checking",C40="Could cause serious harm"),OR(D40="Yes",D40="Partly",D40="No"),OR(E40="Yes",E40="Mostly",E40="No"),OR(F40="Under 1 hour",F40="1 to 5 hours",F40="5 to 15 hours",F40="15+ hours"))</f>
        <v/>
      </c>
      <c r="K40">
        <f>IF(J40,IF(C40="Easy to spot and fix",3,IF(C40="Needs careful checking",1,0))+IF(D40="Yes",3,IF(D40="Partly",1,0))+IF(E40="Yes",3,IF(E40="Mostly",2,0))+P40,"")</f>
        <v/>
      </c>
      <c r="L40">
        <f>IF(G40="Try first",K40*10+P40+(1000-ROW())/10000,"")</f>
        <v/>
      </c>
      <c r="M40">
        <f>IF(G40="Maybe later",COUNTIF(G$5:G40,"Maybe later"),"")</f>
        <v/>
      </c>
      <c r="N40">
        <f>IF(G40="Keep AI away",COUNTIF(G$5:G40,"Keep AI away"),"")</f>
        <v/>
      </c>
      <c r="O40">
        <f>IF(D40="No",", hands-on or face-to-face work","")&amp;IF(D40="Partly",", only partly text or data","")&amp;IF(E40="No",", changes every time","")&amp;IF(C40="Needs careful checking",", needs careful checking","")&amp;IF(F40="Under 1 hour",", little time spent on it today","")</f>
        <v/>
      </c>
      <c r="P40">
        <f>IF(F40="Under 1 hour",0,IF(F40="1 to 5 hours",1,IF(F40="5 to 15 hours",2,IF(F40="15+ hours",3,""))))</f>
        <v/>
      </c>
    </row>
    <row r="41">
      <c r="A41" s="8" t="n"/>
      <c r="B41" s="8" t="n"/>
      <c r="C41" s="8" t="n"/>
      <c r="D41" s="8" t="n"/>
      <c r="E41" s="8" t="n"/>
      <c r="F41" s="8" t="n"/>
      <c r="G41" s="4">
        <f>IF(TRIM(A41)="","",IF(OR(B41="Yes",B41="Not sure",C41="Could cause serious harm"),"Keep AI away",IF(NOT(J41),"Needs answers",IF(AND(D41&lt;&gt;"No",K41&gt;=8),"Try first","Maybe later"))))</f>
        <v/>
      </c>
      <c r="H41" s="5">
        <f>IF(G41="","",IF(G41="Keep AI away",IF(B41="Yes","Uses never-list data, which can’t go into an AI tool.",IF(B41="Not sure","Not sure about the data. Check with IT, then answer again.","A mistake could cause serious harm.")),IF(G41="Needs answers","Answer all five questions to sort this task.",IF(G41="Try first",F41&amp;" a month today.",IF(O41="","Not a strong fit yet.",UPPER(MID(O41,3,1))&amp;MID(O41,4,200)&amp;".")))))</f>
        <v/>
      </c>
      <c r="I41" s="9">
        <f>IF(L41="","",COUNTIF(L$5:L$64,"&gt;"&amp;L41)+1)</f>
        <v/>
      </c>
      <c r="J41">
        <f>AND(OR(B41="No",B41="Yes",B41="Not sure"),OR(C41="Easy to spot and fix",C41="Needs careful checking",C41="Could cause serious harm"),OR(D41="Yes",D41="Partly",D41="No"),OR(E41="Yes",E41="Mostly",E41="No"),OR(F41="Under 1 hour",F41="1 to 5 hours",F41="5 to 15 hours",F41="15+ hours"))</f>
        <v/>
      </c>
      <c r="K41">
        <f>IF(J41,IF(C41="Easy to spot and fix",3,IF(C41="Needs careful checking",1,0))+IF(D41="Yes",3,IF(D41="Partly",1,0))+IF(E41="Yes",3,IF(E41="Mostly",2,0))+P41,"")</f>
        <v/>
      </c>
      <c r="L41">
        <f>IF(G41="Try first",K41*10+P41+(1000-ROW())/10000,"")</f>
        <v/>
      </c>
      <c r="M41">
        <f>IF(G41="Maybe later",COUNTIF(G$5:G41,"Maybe later"),"")</f>
        <v/>
      </c>
      <c r="N41">
        <f>IF(G41="Keep AI away",COUNTIF(G$5:G41,"Keep AI away"),"")</f>
        <v/>
      </c>
      <c r="O41">
        <f>IF(D41="No",", hands-on or face-to-face work","")&amp;IF(D41="Partly",", only partly text or data","")&amp;IF(E41="No",", changes every time","")&amp;IF(C41="Needs careful checking",", needs careful checking","")&amp;IF(F41="Under 1 hour",", little time spent on it today","")</f>
        <v/>
      </c>
      <c r="P41">
        <f>IF(F41="Under 1 hour",0,IF(F41="1 to 5 hours",1,IF(F41="5 to 15 hours",2,IF(F41="15+ hours",3,""))))</f>
        <v/>
      </c>
    </row>
    <row r="42">
      <c r="A42" s="8" t="n"/>
      <c r="B42" s="8" t="n"/>
      <c r="C42" s="8" t="n"/>
      <c r="D42" s="8" t="n"/>
      <c r="E42" s="8" t="n"/>
      <c r="F42" s="8" t="n"/>
      <c r="G42" s="4">
        <f>IF(TRIM(A42)="","",IF(OR(B42="Yes",B42="Not sure",C42="Could cause serious harm"),"Keep AI away",IF(NOT(J42),"Needs answers",IF(AND(D42&lt;&gt;"No",K42&gt;=8),"Try first","Maybe later"))))</f>
        <v/>
      </c>
      <c r="H42" s="5">
        <f>IF(G42="","",IF(G42="Keep AI away",IF(B42="Yes","Uses never-list data, which can’t go into an AI tool.",IF(B42="Not sure","Not sure about the data. Check with IT, then answer again.","A mistake could cause serious harm.")),IF(G42="Needs answers","Answer all five questions to sort this task.",IF(G42="Try first",F42&amp;" a month today.",IF(O42="","Not a strong fit yet.",UPPER(MID(O42,3,1))&amp;MID(O42,4,200)&amp;".")))))</f>
        <v/>
      </c>
      <c r="I42" s="9">
        <f>IF(L42="","",COUNTIF(L$5:L$64,"&gt;"&amp;L42)+1)</f>
        <v/>
      </c>
      <c r="J42">
        <f>AND(OR(B42="No",B42="Yes",B42="Not sure"),OR(C42="Easy to spot and fix",C42="Needs careful checking",C42="Could cause serious harm"),OR(D42="Yes",D42="Partly",D42="No"),OR(E42="Yes",E42="Mostly",E42="No"),OR(F42="Under 1 hour",F42="1 to 5 hours",F42="5 to 15 hours",F42="15+ hours"))</f>
        <v/>
      </c>
      <c r="K42">
        <f>IF(J42,IF(C42="Easy to spot and fix",3,IF(C42="Needs careful checking",1,0))+IF(D42="Yes",3,IF(D42="Partly",1,0))+IF(E42="Yes",3,IF(E42="Mostly",2,0))+P42,"")</f>
        <v/>
      </c>
      <c r="L42">
        <f>IF(G42="Try first",K42*10+P42+(1000-ROW())/10000,"")</f>
        <v/>
      </c>
      <c r="M42">
        <f>IF(G42="Maybe later",COUNTIF(G$5:G42,"Maybe later"),"")</f>
        <v/>
      </c>
      <c r="N42">
        <f>IF(G42="Keep AI away",COUNTIF(G$5:G42,"Keep AI away"),"")</f>
        <v/>
      </c>
      <c r="O42">
        <f>IF(D42="No",", hands-on or face-to-face work","")&amp;IF(D42="Partly",", only partly text or data","")&amp;IF(E42="No",", changes every time","")&amp;IF(C42="Needs careful checking",", needs careful checking","")&amp;IF(F42="Under 1 hour",", little time spent on it today","")</f>
        <v/>
      </c>
      <c r="P42">
        <f>IF(F42="Under 1 hour",0,IF(F42="1 to 5 hours",1,IF(F42="5 to 15 hours",2,IF(F42="15+ hours",3,""))))</f>
        <v/>
      </c>
    </row>
    <row r="43">
      <c r="A43" s="8" t="n"/>
      <c r="B43" s="8" t="n"/>
      <c r="C43" s="8" t="n"/>
      <c r="D43" s="8" t="n"/>
      <c r="E43" s="8" t="n"/>
      <c r="F43" s="8" t="n"/>
      <c r="G43" s="4">
        <f>IF(TRIM(A43)="","",IF(OR(B43="Yes",B43="Not sure",C43="Could cause serious harm"),"Keep AI away",IF(NOT(J43),"Needs answers",IF(AND(D43&lt;&gt;"No",K43&gt;=8),"Try first","Maybe later"))))</f>
        <v/>
      </c>
      <c r="H43" s="5">
        <f>IF(G43="","",IF(G43="Keep AI away",IF(B43="Yes","Uses never-list data, which can’t go into an AI tool.",IF(B43="Not sure","Not sure about the data. Check with IT, then answer again.","A mistake could cause serious harm.")),IF(G43="Needs answers","Answer all five questions to sort this task.",IF(G43="Try first",F43&amp;" a month today.",IF(O43="","Not a strong fit yet.",UPPER(MID(O43,3,1))&amp;MID(O43,4,200)&amp;".")))))</f>
        <v/>
      </c>
      <c r="I43" s="9">
        <f>IF(L43="","",COUNTIF(L$5:L$64,"&gt;"&amp;L43)+1)</f>
        <v/>
      </c>
      <c r="J43">
        <f>AND(OR(B43="No",B43="Yes",B43="Not sure"),OR(C43="Easy to spot and fix",C43="Needs careful checking",C43="Could cause serious harm"),OR(D43="Yes",D43="Partly",D43="No"),OR(E43="Yes",E43="Mostly",E43="No"),OR(F43="Under 1 hour",F43="1 to 5 hours",F43="5 to 15 hours",F43="15+ hours"))</f>
        <v/>
      </c>
      <c r="K43">
        <f>IF(J43,IF(C43="Easy to spot and fix",3,IF(C43="Needs careful checking",1,0))+IF(D43="Yes",3,IF(D43="Partly",1,0))+IF(E43="Yes",3,IF(E43="Mostly",2,0))+P43,"")</f>
        <v/>
      </c>
      <c r="L43">
        <f>IF(G43="Try first",K43*10+P43+(1000-ROW())/10000,"")</f>
        <v/>
      </c>
      <c r="M43">
        <f>IF(G43="Maybe later",COUNTIF(G$5:G43,"Maybe later"),"")</f>
        <v/>
      </c>
      <c r="N43">
        <f>IF(G43="Keep AI away",COUNTIF(G$5:G43,"Keep AI away"),"")</f>
        <v/>
      </c>
      <c r="O43">
        <f>IF(D43="No",", hands-on or face-to-face work","")&amp;IF(D43="Partly",", only partly text or data","")&amp;IF(E43="No",", changes every time","")&amp;IF(C43="Needs careful checking",", needs careful checking","")&amp;IF(F43="Under 1 hour",", little time spent on it today","")</f>
        <v/>
      </c>
      <c r="P43">
        <f>IF(F43="Under 1 hour",0,IF(F43="1 to 5 hours",1,IF(F43="5 to 15 hours",2,IF(F43="15+ hours",3,""))))</f>
        <v/>
      </c>
    </row>
    <row r="44">
      <c r="A44" s="8" t="n"/>
      <c r="B44" s="8" t="n"/>
      <c r="C44" s="8" t="n"/>
      <c r="D44" s="8" t="n"/>
      <c r="E44" s="8" t="n"/>
      <c r="F44" s="8" t="n"/>
      <c r="G44" s="4">
        <f>IF(TRIM(A44)="","",IF(OR(B44="Yes",B44="Not sure",C44="Could cause serious harm"),"Keep AI away",IF(NOT(J44),"Needs answers",IF(AND(D44&lt;&gt;"No",K44&gt;=8),"Try first","Maybe later"))))</f>
        <v/>
      </c>
      <c r="H44" s="5">
        <f>IF(G44="","",IF(G44="Keep AI away",IF(B44="Yes","Uses never-list data, which can’t go into an AI tool.",IF(B44="Not sure","Not sure about the data. Check with IT, then answer again.","A mistake could cause serious harm.")),IF(G44="Needs answers","Answer all five questions to sort this task.",IF(G44="Try first",F44&amp;" a month today.",IF(O44="","Not a strong fit yet.",UPPER(MID(O44,3,1))&amp;MID(O44,4,200)&amp;".")))))</f>
        <v/>
      </c>
      <c r="I44" s="9">
        <f>IF(L44="","",COUNTIF(L$5:L$64,"&gt;"&amp;L44)+1)</f>
        <v/>
      </c>
      <c r="J44">
        <f>AND(OR(B44="No",B44="Yes",B44="Not sure"),OR(C44="Easy to spot and fix",C44="Needs careful checking",C44="Could cause serious harm"),OR(D44="Yes",D44="Partly",D44="No"),OR(E44="Yes",E44="Mostly",E44="No"),OR(F44="Under 1 hour",F44="1 to 5 hours",F44="5 to 15 hours",F44="15+ hours"))</f>
        <v/>
      </c>
      <c r="K44">
        <f>IF(J44,IF(C44="Easy to spot and fix",3,IF(C44="Needs careful checking",1,0))+IF(D44="Yes",3,IF(D44="Partly",1,0))+IF(E44="Yes",3,IF(E44="Mostly",2,0))+P44,"")</f>
        <v/>
      </c>
      <c r="L44">
        <f>IF(G44="Try first",K44*10+P44+(1000-ROW())/10000,"")</f>
        <v/>
      </c>
      <c r="M44">
        <f>IF(G44="Maybe later",COUNTIF(G$5:G44,"Maybe later"),"")</f>
        <v/>
      </c>
      <c r="N44">
        <f>IF(G44="Keep AI away",COUNTIF(G$5:G44,"Keep AI away"),"")</f>
        <v/>
      </c>
      <c r="O44">
        <f>IF(D44="No",", hands-on or face-to-face work","")&amp;IF(D44="Partly",", only partly text or data","")&amp;IF(E44="No",", changes every time","")&amp;IF(C44="Needs careful checking",", needs careful checking","")&amp;IF(F44="Under 1 hour",", little time spent on it today","")</f>
        <v/>
      </c>
      <c r="P44">
        <f>IF(F44="Under 1 hour",0,IF(F44="1 to 5 hours",1,IF(F44="5 to 15 hours",2,IF(F44="15+ hours",3,""))))</f>
        <v/>
      </c>
    </row>
    <row r="45">
      <c r="A45" s="8" t="n"/>
      <c r="B45" s="8" t="n"/>
      <c r="C45" s="8" t="n"/>
      <c r="D45" s="8" t="n"/>
      <c r="E45" s="8" t="n"/>
      <c r="F45" s="8" t="n"/>
      <c r="G45" s="4">
        <f>IF(TRIM(A45)="","",IF(OR(B45="Yes",B45="Not sure",C45="Could cause serious harm"),"Keep AI away",IF(NOT(J45),"Needs answers",IF(AND(D45&lt;&gt;"No",K45&gt;=8),"Try first","Maybe later"))))</f>
        <v/>
      </c>
      <c r="H45" s="5">
        <f>IF(G45="","",IF(G45="Keep AI away",IF(B45="Yes","Uses never-list data, which can’t go into an AI tool.",IF(B45="Not sure","Not sure about the data. Check with IT, then answer again.","A mistake could cause serious harm.")),IF(G45="Needs answers","Answer all five questions to sort this task.",IF(G45="Try first",F45&amp;" a month today.",IF(O45="","Not a strong fit yet.",UPPER(MID(O45,3,1))&amp;MID(O45,4,200)&amp;".")))))</f>
        <v/>
      </c>
      <c r="I45" s="9">
        <f>IF(L45="","",COUNTIF(L$5:L$64,"&gt;"&amp;L45)+1)</f>
        <v/>
      </c>
      <c r="J45">
        <f>AND(OR(B45="No",B45="Yes",B45="Not sure"),OR(C45="Easy to spot and fix",C45="Needs careful checking",C45="Could cause serious harm"),OR(D45="Yes",D45="Partly",D45="No"),OR(E45="Yes",E45="Mostly",E45="No"),OR(F45="Under 1 hour",F45="1 to 5 hours",F45="5 to 15 hours",F45="15+ hours"))</f>
        <v/>
      </c>
      <c r="K45">
        <f>IF(J45,IF(C45="Easy to spot and fix",3,IF(C45="Needs careful checking",1,0))+IF(D45="Yes",3,IF(D45="Partly",1,0))+IF(E45="Yes",3,IF(E45="Mostly",2,0))+P45,"")</f>
        <v/>
      </c>
      <c r="L45">
        <f>IF(G45="Try first",K45*10+P45+(1000-ROW())/10000,"")</f>
        <v/>
      </c>
      <c r="M45">
        <f>IF(G45="Maybe later",COUNTIF(G$5:G45,"Maybe later"),"")</f>
        <v/>
      </c>
      <c r="N45">
        <f>IF(G45="Keep AI away",COUNTIF(G$5:G45,"Keep AI away"),"")</f>
        <v/>
      </c>
      <c r="O45">
        <f>IF(D45="No",", hands-on or face-to-face work","")&amp;IF(D45="Partly",", only partly text or data","")&amp;IF(E45="No",", changes every time","")&amp;IF(C45="Needs careful checking",", needs careful checking","")&amp;IF(F45="Under 1 hour",", little time spent on it today","")</f>
        <v/>
      </c>
      <c r="P45">
        <f>IF(F45="Under 1 hour",0,IF(F45="1 to 5 hours",1,IF(F45="5 to 15 hours",2,IF(F45="15+ hours",3,""))))</f>
        <v/>
      </c>
    </row>
    <row r="46">
      <c r="A46" s="8" t="n"/>
      <c r="B46" s="8" t="n"/>
      <c r="C46" s="8" t="n"/>
      <c r="D46" s="8" t="n"/>
      <c r="E46" s="8" t="n"/>
      <c r="F46" s="8" t="n"/>
      <c r="G46" s="4">
        <f>IF(TRIM(A46)="","",IF(OR(B46="Yes",B46="Not sure",C46="Could cause serious harm"),"Keep AI away",IF(NOT(J46),"Needs answers",IF(AND(D46&lt;&gt;"No",K46&gt;=8),"Try first","Maybe later"))))</f>
        <v/>
      </c>
      <c r="H46" s="5">
        <f>IF(G46="","",IF(G46="Keep AI away",IF(B46="Yes","Uses never-list data, which can’t go into an AI tool.",IF(B46="Not sure","Not sure about the data. Check with IT, then answer again.","A mistake could cause serious harm.")),IF(G46="Needs answers","Answer all five questions to sort this task.",IF(G46="Try first",F46&amp;" a month today.",IF(O46="","Not a strong fit yet.",UPPER(MID(O46,3,1))&amp;MID(O46,4,200)&amp;".")))))</f>
        <v/>
      </c>
      <c r="I46" s="9">
        <f>IF(L46="","",COUNTIF(L$5:L$64,"&gt;"&amp;L46)+1)</f>
        <v/>
      </c>
      <c r="J46">
        <f>AND(OR(B46="No",B46="Yes",B46="Not sure"),OR(C46="Easy to spot and fix",C46="Needs careful checking",C46="Could cause serious harm"),OR(D46="Yes",D46="Partly",D46="No"),OR(E46="Yes",E46="Mostly",E46="No"),OR(F46="Under 1 hour",F46="1 to 5 hours",F46="5 to 15 hours",F46="15+ hours"))</f>
        <v/>
      </c>
      <c r="K46">
        <f>IF(J46,IF(C46="Easy to spot and fix",3,IF(C46="Needs careful checking",1,0))+IF(D46="Yes",3,IF(D46="Partly",1,0))+IF(E46="Yes",3,IF(E46="Mostly",2,0))+P46,"")</f>
        <v/>
      </c>
      <c r="L46">
        <f>IF(G46="Try first",K46*10+P46+(1000-ROW())/10000,"")</f>
        <v/>
      </c>
      <c r="M46">
        <f>IF(G46="Maybe later",COUNTIF(G$5:G46,"Maybe later"),"")</f>
        <v/>
      </c>
      <c r="N46">
        <f>IF(G46="Keep AI away",COUNTIF(G$5:G46,"Keep AI away"),"")</f>
        <v/>
      </c>
      <c r="O46">
        <f>IF(D46="No",", hands-on or face-to-face work","")&amp;IF(D46="Partly",", only partly text or data","")&amp;IF(E46="No",", changes every time","")&amp;IF(C46="Needs careful checking",", needs careful checking","")&amp;IF(F46="Under 1 hour",", little time spent on it today","")</f>
        <v/>
      </c>
      <c r="P46">
        <f>IF(F46="Under 1 hour",0,IF(F46="1 to 5 hours",1,IF(F46="5 to 15 hours",2,IF(F46="15+ hours",3,""))))</f>
        <v/>
      </c>
    </row>
    <row r="47">
      <c r="A47" s="8" t="n"/>
      <c r="B47" s="8" t="n"/>
      <c r="C47" s="8" t="n"/>
      <c r="D47" s="8" t="n"/>
      <c r="E47" s="8" t="n"/>
      <c r="F47" s="8" t="n"/>
      <c r="G47" s="4">
        <f>IF(TRIM(A47)="","",IF(OR(B47="Yes",B47="Not sure",C47="Could cause serious harm"),"Keep AI away",IF(NOT(J47),"Needs answers",IF(AND(D47&lt;&gt;"No",K47&gt;=8),"Try first","Maybe later"))))</f>
        <v/>
      </c>
      <c r="H47" s="5">
        <f>IF(G47="","",IF(G47="Keep AI away",IF(B47="Yes","Uses never-list data, which can’t go into an AI tool.",IF(B47="Not sure","Not sure about the data. Check with IT, then answer again.","A mistake could cause serious harm.")),IF(G47="Needs answers","Answer all five questions to sort this task.",IF(G47="Try first",F47&amp;" a month today.",IF(O47="","Not a strong fit yet.",UPPER(MID(O47,3,1))&amp;MID(O47,4,200)&amp;".")))))</f>
        <v/>
      </c>
      <c r="I47" s="9">
        <f>IF(L47="","",COUNTIF(L$5:L$64,"&gt;"&amp;L47)+1)</f>
        <v/>
      </c>
      <c r="J47">
        <f>AND(OR(B47="No",B47="Yes",B47="Not sure"),OR(C47="Easy to spot and fix",C47="Needs careful checking",C47="Could cause serious harm"),OR(D47="Yes",D47="Partly",D47="No"),OR(E47="Yes",E47="Mostly",E47="No"),OR(F47="Under 1 hour",F47="1 to 5 hours",F47="5 to 15 hours",F47="15+ hours"))</f>
        <v/>
      </c>
      <c r="K47">
        <f>IF(J47,IF(C47="Easy to spot and fix",3,IF(C47="Needs careful checking",1,0))+IF(D47="Yes",3,IF(D47="Partly",1,0))+IF(E47="Yes",3,IF(E47="Mostly",2,0))+P47,"")</f>
        <v/>
      </c>
      <c r="L47">
        <f>IF(G47="Try first",K47*10+P47+(1000-ROW())/10000,"")</f>
        <v/>
      </c>
      <c r="M47">
        <f>IF(G47="Maybe later",COUNTIF(G$5:G47,"Maybe later"),"")</f>
        <v/>
      </c>
      <c r="N47">
        <f>IF(G47="Keep AI away",COUNTIF(G$5:G47,"Keep AI away"),"")</f>
        <v/>
      </c>
      <c r="O47">
        <f>IF(D47="No",", hands-on or face-to-face work","")&amp;IF(D47="Partly",", only partly text or data","")&amp;IF(E47="No",", changes every time","")&amp;IF(C47="Needs careful checking",", needs careful checking","")&amp;IF(F47="Under 1 hour",", little time spent on it today","")</f>
        <v/>
      </c>
      <c r="P47">
        <f>IF(F47="Under 1 hour",0,IF(F47="1 to 5 hours",1,IF(F47="5 to 15 hours",2,IF(F47="15+ hours",3,""))))</f>
        <v/>
      </c>
    </row>
    <row r="48">
      <c r="A48" s="8" t="n"/>
      <c r="B48" s="8" t="n"/>
      <c r="C48" s="8" t="n"/>
      <c r="D48" s="8" t="n"/>
      <c r="E48" s="8" t="n"/>
      <c r="F48" s="8" t="n"/>
      <c r="G48" s="4">
        <f>IF(TRIM(A48)="","",IF(OR(B48="Yes",B48="Not sure",C48="Could cause serious harm"),"Keep AI away",IF(NOT(J48),"Needs answers",IF(AND(D48&lt;&gt;"No",K48&gt;=8),"Try first","Maybe later"))))</f>
        <v/>
      </c>
      <c r="H48" s="5">
        <f>IF(G48="","",IF(G48="Keep AI away",IF(B48="Yes","Uses never-list data, which can’t go into an AI tool.",IF(B48="Not sure","Not sure about the data. Check with IT, then answer again.","A mistake could cause serious harm.")),IF(G48="Needs answers","Answer all five questions to sort this task.",IF(G48="Try first",F48&amp;" a month today.",IF(O48="","Not a strong fit yet.",UPPER(MID(O48,3,1))&amp;MID(O48,4,200)&amp;".")))))</f>
        <v/>
      </c>
      <c r="I48" s="9">
        <f>IF(L48="","",COUNTIF(L$5:L$64,"&gt;"&amp;L48)+1)</f>
        <v/>
      </c>
      <c r="J48">
        <f>AND(OR(B48="No",B48="Yes",B48="Not sure"),OR(C48="Easy to spot and fix",C48="Needs careful checking",C48="Could cause serious harm"),OR(D48="Yes",D48="Partly",D48="No"),OR(E48="Yes",E48="Mostly",E48="No"),OR(F48="Under 1 hour",F48="1 to 5 hours",F48="5 to 15 hours",F48="15+ hours"))</f>
        <v/>
      </c>
      <c r="K48">
        <f>IF(J48,IF(C48="Easy to spot and fix",3,IF(C48="Needs careful checking",1,0))+IF(D48="Yes",3,IF(D48="Partly",1,0))+IF(E48="Yes",3,IF(E48="Mostly",2,0))+P48,"")</f>
        <v/>
      </c>
      <c r="L48">
        <f>IF(G48="Try first",K48*10+P48+(1000-ROW())/10000,"")</f>
        <v/>
      </c>
      <c r="M48">
        <f>IF(G48="Maybe later",COUNTIF(G$5:G48,"Maybe later"),"")</f>
        <v/>
      </c>
      <c r="N48">
        <f>IF(G48="Keep AI away",COUNTIF(G$5:G48,"Keep AI away"),"")</f>
        <v/>
      </c>
      <c r="O48">
        <f>IF(D48="No",", hands-on or face-to-face work","")&amp;IF(D48="Partly",", only partly text or data","")&amp;IF(E48="No",", changes every time","")&amp;IF(C48="Needs careful checking",", needs careful checking","")&amp;IF(F48="Under 1 hour",", little time spent on it today","")</f>
        <v/>
      </c>
      <c r="P48">
        <f>IF(F48="Under 1 hour",0,IF(F48="1 to 5 hours",1,IF(F48="5 to 15 hours",2,IF(F48="15+ hours",3,""))))</f>
        <v/>
      </c>
    </row>
    <row r="49">
      <c r="A49" s="8" t="n"/>
      <c r="B49" s="8" t="n"/>
      <c r="C49" s="8" t="n"/>
      <c r="D49" s="8" t="n"/>
      <c r="E49" s="8" t="n"/>
      <c r="F49" s="8" t="n"/>
      <c r="G49" s="4">
        <f>IF(TRIM(A49)="","",IF(OR(B49="Yes",B49="Not sure",C49="Could cause serious harm"),"Keep AI away",IF(NOT(J49),"Needs answers",IF(AND(D49&lt;&gt;"No",K49&gt;=8),"Try first","Maybe later"))))</f>
        <v/>
      </c>
      <c r="H49" s="5">
        <f>IF(G49="","",IF(G49="Keep AI away",IF(B49="Yes","Uses never-list data, which can’t go into an AI tool.",IF(B49="Not sure","Not sure about the data. Check with IT, then answer again.","A mistake could cause serious harm.")),IF(G49="Needs answers","Answer all five questions to sort this task.",IF(G49="Try first",F49&amp;" a month today.",IF(O49="","Not a strong fit yet.",UPPER(MID(O49,3,1))&amp;MID(O49,4,200)&amp;".")))))</f>
        <v/>
      </c>
      <c r="I49" s="9">
        <f>IF(L49="","",COUNTIF(L$5:L$64,"&gt;"&amp;L49)+1)</f>
        <v/>
      </c>
      <c r="J49">
        <f>AND(OR(B49="No",B49="Yes",B49="Not sure"),OR(C49="Easy to spot and fix",C49="Needs careful checking",C49="Could cause serious harm"),OR(D49="Yes",D49="Partly",D49="No"),OR(E49="Yes",E49="Mostly",E49="No"),OR(F49="Under 1 hour",F49="1 to 5 hours",F49="5 to 15 hours",F49="15+ hours"))</f>
        <v/>
      </c>
      <c r="K49">
        <f>IF(J49,IF(C49="Easy to spot and fix",3,IF(C49="Needs careful checking",1,0))+IF(D49="Yes",3,IF(D49="Partly",1,0))+IF(E49="Yes",3,IF(E49="Mostly",2,0))+P49,"")</f>
        <v/>
      </c>
      <c r="L49">
        <f>IF(G49="Try first",K49*10+P49+(1000-ROW())/10000,"")</f>
        <v/>
      </c>
      <c r="M49">
        <f>IF(G49="Maybe later",COUNTIF(G$5:G49,"Maybe later"),"")</f>
        <v/>
      </c>
      <c r="N49">
        <f>IF(G49="Keep AI away",COUNTIF(G$5:G49,"Keep AI away"),"")</f>
        <v/>
      </c>
      <c r="O49">
        <f>IF(D49="No",", hands-on or face-to-face work","")&amp;IF(D49="Partly",", only partly text or data","")&amp;IF(E49="No",", changes every time","")&amp;IF(C49="Needs careful checking",", needs careful checking","")&amp;IF(F49="Under 1 hour",", little time spent on it today","")</f>
        <v/>
      </c>
      <c r="P49">
        <f>IF(F49="Under 1 hour",0,IF(F49="1 to 5 hours",1,IF(F49="5 to 15 hours",2,IF(F49="15+ hours",3,""))))</f>
        <v/>
      </c>
    </row>
    <row r="50">
      <c r="A50" s="8" t="n"/>
      <c r="B50" s="8" t="n"/>
      <c r="C50" s="8" t="n"/>
      <c r="D50" s="8" t="n"/>
      <c r="E50" s="8" t="n"/>
      <c r="F50" s="8" t="n"/>
      <c r="G50" s="4">
        <f>IF(TRIM(A50)="","",IF(OR(B50="Yes",B50="Not sure",C50="Could cause serious harm"),"Keep AI away",IF(NOT(J50),"Needs answers",IF(AND(D50&lt;&gt;"No",K50&gt;=8),"Try first","Maybe later"))))</f>
        <v/>
      </c>
      <c r="H50" s="5">
        <f>IF(G50="","",IF(G50="Keep AI away",IF(B50="Yes","Uses never-list data, which can’t go into an AI tool.",IF(B50="Not sure","Not sure about the data. Check with IT, then answer again.","A mistake could cause serious harm.")),IF(G50="Needs answers","Answer all five questions to sort this task.",IF(G50="Try first",F50&amp;" a month today.",IF(O50="","Not a strong fit yet.",UPPER(MID(O50,3,1))&amp;MID(O50,4,200)&amp;".")))))</f>
        <v/>
      </c>
      <c r="I50" s="9">
        <f>IF(L50="","",COUNTIF(L$5:L$64,"&gt;"&amp;L50)+1)</f>
        <v/>
      </c>
      <c r="J50">
        <f>AND(OR(B50="No",B50="Yes",B50="Not sure"),OR(C50="Easy to spot and fix",C50="Needs careful checking",C50="Could cause serious harm"),OR(D50="Yes",D50="Partly",D50="No"),OR(E50="Yes",E50="Mostly",E50="No"),OR(F50="Under 1 hour",F50="1 to 5 hours",F50="5 to 15 hours",F50="15+ hours"))</f>
        <v/>
      </c>
      <c r="K50">
        <f>IF(J50,IF(C50="Easy to spot and fix",3,IF(C50="Needs careful checking",1,0))+IF(D50="Yes",3,IF(D50="Partly",1,0))+IF(E50="Yes",3,IF(E50="Mostly",2,0))+P50,"")</f>
        <v/>
      </c>
      <c r="L50">
        <f>IF(G50="Try first",K50*10+P50+(1000-ROW())/10000,"")</f>
        <v/>
      </c>
      <c r="M50">
        <f>IF(G50="Maybe later",COUNTIF(G$5:G50,"Maybe later"),"")</f>
        <v/>
      </c>
      <c r="N50">
        <f>IF(G50="Keep AI away",COUNTIF(G$5:G50,"Keep AI away"),"")</f>
        <v/>
      </c>
      <c r="O50">
        <f>IF(D50="No",", hands-on or face-to-face work","")&amp;IF(D50="Partly",", only partly text or data","")&amp;IF(E50="No",", changes every time","")&amp;IF(C50="Needs careful checking",", needs careful checking","")&amp;IF(F50="Under 1 hour",", little time spent on it today","")</f>
        <v/>
      </c>
      <c r="P50">
        <f>IF(F50="Under 1 hour",0,IF(F50="1 to 5 hours",1,IF(F50="5 to 15 hours",2,IF(F50="15+ hours",3,""))))</f>
        <v/>
      </c>
    </row>
    <row r="51">
      <c r="A51" s="8" t="n"/>
      <c r="B51" s="8" t="n"/>
      <c r="C51" s="8" t="n"/>
      <c r="D51" s="8" t="n"/>
      <c r="E51" s="8" t="n"/>
      <c r="F51" s="8" t="n"/>
      <c r="G51" s="4">
        <f>IF(TRIM(A51)="","",IF(OR(B51="Yes",B51="Not sure",C51="Could cause serious harm"),"Keep AI away",IF(NOT(J51),"Needs answers",IF(AND(D51&lt;&gt;"No",K51&gt;=8),"Try first","Maybe later"))))</f>
        <v/>
      </c>
      <c r="H51" s="5">
        <f>IF(G51="","",IF(G51="Keep AI away",IF(B51="Yes","Uses never-list data, which can’t go into an AI tool.",IF(B51="Not sure","Not sure about the data. Check with IT, then answer again.","A mistake could cause serious harm.")),IF(G51="Needs answers","Answer all five questions to sort this task.",IF(G51="Try first",F51&amp;" a month today.",IF(O51="","Not a strong fit yet.",UPPER(MID(O51,3,1))&amp;MID(O51,4,200)&amp;".")))))</f>
        <v/>
      </c>
      <c r="I51" s="9">
        <f>IF(L51="","",COUNTIF(L$5:L$64,"&gt;"&amp;L51)+1)</f>
        <v/>
      </c>
      <c r="J51">
        <f>AND(OR(B51="No",B51="Yes",B51="Not sure"),OR(C51="Easy to spot and fix",C51="Needs careful checking",C51="Could cause serious harm"),OR(D51="Yes",D51="Partly",D51="No"),OR(E51="Yes",E51="Mostly",E51="No"),OR(F51="Under 1 hour",F51="1 to 5 hours",F51="5 to 15 hours",F51="15+ hours"))</f>
        <v/>
      </c>
      <c r="K51">
        <f>IF(J51,IF(C51="Easy to spot and fix",3,IF(C51="Needs careful checking",1,0))+IF(D51="Yes",3,IF(D51="Partly",1,0))+IF(E51="Yes",3,IF(E51="Mostly",2,0))+P51,"")</f>
        <v/>
      </c>
      <c r="L51">
        <f>IF(G51="Try first",K51*10+P51+(1000-ROW())/10000,"")</f>
        <v/>
      </c>
      <c r="M51">
        <f>IF(G51="Maybe later",COUNTIF(G$5:G51,"Maybe later"),"")</f>
        <v/>
      </c>
      <c r="N51">
        <f>IF(G51="Keep AI away",COUNTIF(G$5:G51,"Keep AI away"),"")</f>
        <v/>
      </c>
      <c r="O51">
        <f>IF(D51="No",", hands-on or face-to-face work","")&amp;IF(D51="Partly",", only partly text or data","")&amp;IF(E51="No",", changes every time","")&amp;IF(C51="Needs careful checking",", needs careful checking","")&amp;IF(F51="Under 1 hour",", little time spent on it today","")</f>
        <v/>
      </c>
      <c r="P51">
        <f>IF(F51="Under 1 hour",0,IF(F51="1 to 5 hours",1,IF(F51="5 to 15 hours",2,IF(F51="15+ hours",3,""))))</f>
        <v/>
      </c>
    </row>
    <row r="52">
      <c r="A52" s="8" t="n"/>
      <c r="B52" s="8" t="n"/>
      <c r="C52" s="8" t="n"/>
      <c r="D52" s="8" t="n"/>
      <c r="E52" s="8" t="n"/>
      <c r="F52" s="8" t="n"/>
      <c r="G52" s="4">
        <f>IF(TRIM(A52)="","",IF(OR(B52="Yes",B52="Not sure",C52="Could cause serious harm"),"Keep AI away",IF(NOT(J52),"Needs answers",IF(AND(D52&lt;&gt;"No",K52&gt;=8),"Try first","Maybe later"))))</f>
        <v/>
      </c>
      <c r="H52" s="5">
        <f>IF(G52="","",IF(G52="Keep AI away",IF(B52="Yes","Uses never-list data, which can’t go into an AI tool.",IF(B52="Not sure","Not sure about the data. Check with IT, then answer again.","A mistake could cause serious harm.")),IF(G52="Needs answers","Answer all five questions to sort this task.",IF(G52="Try first",F52&amp;" a month today.",IF(O52="","Not a strong fit yet.",UPPER(MID(O52,3,1))&amp;MID(O52,4,200)&amp;".")))))</f>
        <v/>
      </c>
      <c r="I52" s="9">
        <f>IF(L52="","",COUNTIF(L$5:L$64,"&gt;"&amp;L52)+1)</f>
        <v/>
      </c>
      <c r="J52">
        <f>AND(OR(B52="No",B52="Yes",B52="Not sure"),OR(C52="Easy to spot and fix",C52="Needs careful checking",C52="Could cause serious harm"),OR(D52="Yes",D52="Partly",D52="No"),OR(E52="Yes",E52="Mostly",E52="No"),OR(F52="Under 1 hour",F52="1 to 5 hours",F52="5 to 15 hours",F52="15+ hours"))</f>
        <v/>
      </c>
      <c r="K52">
        <f>IF(J52,IF(C52="Easy to spot and fix",3,IF(C52="Needs careful checking",1,0))+IF(D52="Yes",3,IF(D52="Partly",1,0))+IF(E52="Yes",3,IF(E52="Mostly",2,0))+P52,"")</f>
        <v/>
      </c>
      <c r="L52">
        <f>IF(G52="Try first",K52*10+P52+(1000-ROW())/10000,"")</f>
        <v/>
      </c>
      <c r="M52">
        <f>IF(G52="Maybe later",COUNTIF(G$5:G52,"Maybe later"),"")</f>
        <v/>
      </c>
      <c r="N52">
        <f>IF(G52="Keep AI away",COUNTIF(G$5:G52,"Keep AI away"),"")</f>
        <v/>
      </c>
      <c r="O52">
        <f>IF(D52="No",", hands-on or face-to-face work","")&amp;IF(D52="Partly",", only partly text or data","")&amp;IF(E52="No",", changes every time","")&amp;IF(C52="Needs careful checking",", needs careful checking","")&amp;IF(F52="Under 1 hour",", little time spent on it today","")</f>
        <v/>
      </c>
      <c r="P52">
        <f>IF(F52="Under 1 hour",0,IF(F52="1 to 5 hours",1,IF(F52="5 to 15 hours",2,IF(F52="15+ hours",3,""))))</f>
        <v/>
      </c>
    </row>
    <row r="53">
      <c r="A53" s="8" t="n"/>
      <c r="B53" s="8" t="n"/>
      <c r="C53" s="8" t="n"/>
      <c r="D53" s="8" t="n"/>
      <c r="E53" s="8" t="n"/>
      <c r="F53" s="8" t="n"/>
      <c r="G53" s="4">
        <f>IF(TRIM(A53)="","",IF(OR(B53="Yes",B53="Not sure",C53="Could cause serious harm"),"Keep AI away",IF(NOT(J53),"Needs answers",IF(AND(D53&lt;&gt;"No",K53&gt;=8),"Try first","Maybe later"))))</f>
        <v/>
      </c>
      <c r="H53" s="5">
        <f>IF(G53="","",IF(G53="Keep AI away",IF(B53="Yes","Uses never-list data, which can’t go into an AI tool.",IF(B53="Not sure","Not sure about the data. Check with IT, then answer again.","A mistake could cause serious harm.")),IF(G53="Needs answers","Answer all five questions to sort this task.",IF(G53="Try first",F53&amp;" a month today.",IF(O53="","Not a strong fit yet.",UPPER(MID(O53,3,1))&amp;MID(O53,4,200)&amp;".")))))</f>
        <v/>
      </c>
      <c r="I53" s="9">
        <f>IF(L53="","",COUNTIF(L$5:L$64,"&gt;"&amp;L53)+1)</f>
        <v/>
      </c>
      <c r="J53">
        <f>AND(OR(B53="No",B53="Yes",B53="Not sure"),OR(C53="Easy to spot and fix",C53="Needs careful checking",C53="Could cause serious harm"),OR(D53="Yes",D53="Partly",D53="No"),OR(E53="Yes",E53="Mostly",E53="No"),OR(F53="Under 1 hour",F53="1 to 5 hours",F53="5 to 15 hours",F53="15+ hours"))</f>
        <v/>
      </c>
      <c r="K53">
        <f>IF(J53,IF(C53="Easy to spot and fix",3,IF(C53="Needs careful checking",1,0))+IF(D53="Yes",3,IF(D53="Partly",1,0))+IF(E53="Yes",3,IF(E53="Mostly",2,0))+P53,"")</f>
        <v/>
      </c>
      <c r="L53">
        <f>IF(G53="Try first",K53*10+P53+(1000-ROW())/10000,"")</f>
        <v/>
      </c>
      <c r="M53">
        <f>IF(G53="Maybe later",COUNTIF(G$5:G53,"Maybe later"),"")</f>
        <v/>
      </c>
      <c r="N53">
        <f>IF(G53="Keep AI away",COUNTIF(G$5:G53,"Keep AI away"),"")</f>
        <v/>
      </c>
      <c r="O53">
        <f>IF(D53="No",", hands-on or face-to-face work","")&amp;IF(D53="Partly",", only partly text or data","")&amp;IF(E53="No",", changes every time","")&amp;IF(C53="Needs careful checking",", needs careful checking","")&amp;IF(F53="Under 1 hour",", little time spent on it today","")</f>
        <v/>
      </c>
      <c r="P53">
        <f>IF(F53="Under 1 hour",0,IF(F53="1 to 5 hours",1,IF(F53="5 to 15 hours",2,IF(F53="15+ hours",3,""))))</f>
        <v/>
      </c>
    </row>
    <row r="54">
      <c r="A54" s="8" t="n"/>
      <c r="B54" s="8" t="n"/>
      <c r="C54" s="8" t="n"/>
      <c r="D54" s="8" t="n"/>
      <c r="E54" s="8" t="n"/>
      <c r="F54" s="8" t="n"/>
      <c r="G54" s="4">
        <f>IF(TRIM(A54)="","",IF(OR(B54="Yes",B54="Not sure",C54="Could cause serious harm"),"Keep AI away",IF(NOT(J54),"Needs answers",IF(AND(D54&lt;&gt;"No",K54&gt;=8),"Try first","Maybe later"))))</f>
        <v/>
      </c>
      <c r="H54" s="5">
        <f>IF(G54="","",IF(G54="Keep AI away",IF(B54="Yes","Uses never-list data, which can’t go into an AI tool.",IF(B54="Not sure","Not sure about the data. Check with IT, then answer again.","A mistake could cause serious harm.")),IF(G54="Needs answers","Answer all five questions to sort this task.",IF(G54="Try first",F54&amp;" a month today.",IF(O54="","Not a strong fit yet.",UPPER(MID(O54,3,1))&amp;MID(O54,4,200)&amp;".")))))</f>
        <v/>
      </c>
      <c r="I54" s="9">
        <f>IF(L54="","",COUNTIF(L$5:L$64,"&gt;"&amp;L54)+1)</f>
        <v/>
      </c>
      <c r="J54">
        <f>AND(OR(B54="No",B54="Yes",B54="Not sure"),OR(C54="Easy to spot and fix",C54="Needs careful checking",C54="Could cause serious harm"),OR(D54="Yes",D54="Partly",D54="No"),OR(E54="Yes",E54="Mostly",E54="No"),OR(F54="Under 1 hour",F54="1 to 5 hours",F54="5 to 15 hours",F54="15+ hours"))</f>
        <v/>
      </c>
      <c r="K54">
        <f>IF(J54,IF(C54="Easy to spot and fix",3,IF(C54="Needs careful checking",1,0))+IF(D54="Yes",3,IF(D54="Partly",1,0))+IF(E54="Yes",3,IF(E54="Mostly",2,0))+P54,"")</f>
        <v/>
      </c>
      <c r="L54">
        <f>IF(G54="Try first",K54*10+P54+(1000-ROW())/10000,"")</f>
        <v/>
      </c>
      <c r="M54">
        <f>IF(G54="Maybe later",COUNTIF(G$5:G54,"Maybe later"),"")</f>
        <v/>
      </c>
      <c r="N54">
        <f>IF(G54="Keep AI away",COUNTIF(G$5:G54,"Keep AI away"),"")</f>
        <v/>
      </c>
      <c r="O54">
        <f>IF(D54="No",", hands-on or face-to-face work","")&amp;IF(D54="Partly",", only partly text or data","")&amp;IF(E54="No",", changes every time","")&amp;IF(C54="Needs careful checking",", needs careful checking","")&amp;IF(F54="Under 1 hour",", little time spent on it today","")</f>
        <v/>
      </c>
      <c r="P54">
        <f>IF(F54="Under 1 hour",0,IF(F54="1 to 5 hours",1,IF(F54="5 to 15 hours",2,IF(F54="15+ hours",3,""))))</f>
        <v/>
      </c>
    </row>
    <row r="55">
      <c r="A55" s="8" t="n"/>
      <c r="B55" s="8" t="n"/>
      <c r="C55" s="8" t="n"/>
      <c r="D55" s="8" t="n"/>
      <c r="E55" s="8" t="n"/>
      <c r="F55" s="8" t="n"/>
      <c r="G55" s="4">
        <f>IF(TRIM(A55)="","",IF(OR(B55="Yes",B55="Not sure",C55="Could cause serious harm"),"Keep AI away",IF(NOT(J55),"Needs answers",IF(AND(D55&lt;&gt;"No",K55&gt;=8),"Try first","Maybe later"))))</f>
        <v/>
      </c>
      <c r="H55" s="5">
        <f>IF(G55="","",IF(G55="Keep AI away",IF(B55="Yes","Uses never-list data, which can’t go into an AI tool.",IF(B55="Not sure","Not sure about the data. Check with IT, then answer again.","A mistake could cause serious harm.")),IF(G55="Needs answers","Answer all five questions to sort this task.",IF(G55="Try first",F55&amp;" a month today.",IF(O55="","Not a strong fit yet.",UPPER(MID(O55,3,1))&amp;MID(O55,4,200)&amp;".")))))</f>
        <v/>
      </c>
      <c r="I55" s="9">
        <f>IF(L55="","",COUNTIF(L$5:L$64,"&gt;"&amp;L55)+1)</f>
        <v/>
      </c>
      <c r="J55">
        <f>AND(OR(B55="No",B55="Yes",B55="Not sure"),OR(C55="Easy to spot and fix",C55="Needs careful checking",C55="Could cause serious harm"),OR(D55="Yes",D55="Partly",D55="No"),OR(E55="Yes",E55="Mostly",E55="No"),OR(F55="Under 1 hour",F55="1 to 5 hours",F55="5 to 15 hours",F55="15+ hours"))</f>
        <v/>
      </c>
      <c r="K55">
        <f>IF(J55,IF(C55="Easy to spot and fix",3,IF(C55="Needs careful checking",1,0))+IF(D55="Yes",3,IF(D55="Partly",1,0))+IF(E55="Yes",3,IF(E55="Mostly",2,0))+P55,"")</f>
        <v/>
      </c>
      <c r="L55">
        <f>IF(G55="Try first",K55*10+P55+(1000-ROW())/10000,"")</f>
        <v/>
      </c>
      <c r="M55">
        <f>IF(G55="Maybe later",COUNTIF(G$5:G55,"Maybe later"),"")</f>
        <v/>
      </c>
      <c r="N55">
        <f>IF(G55="Keep AI away",COUNTIF(G$5:G55,"Keep AI away"),"")</f>
        <v/>
      </c>
      <c r="O55">
        <f>IF(D55="No",", hands-on or face-to-face work","")&amp;IF(D55="Partly",", only partly text or data","")&amp;IF(E55="No",", changes every time","")&amp;IF(C55="Needs careful checking",", needs careful checking","")&amp;IF(F55="Under 1 hour",", little time spent on it today","")</f>
        <v/>
      </c>
      <c r="P55">
        <f>IF(F55="Under 1 hour",0,IF(F55="1 to 5 hours",1,IF(F55="5 to 15 hours",2,IF(F55="15+ hours",3,""))))</f>
        <v/>
      </c>
    </row>
    <row r="56">
      <c r="A56" s="8" t="n"/>
      <c r="B56" s="8" t="n"/>
      <c r="C56" s="8" t="n"/>
      <c r="D56" s="8" t="n"/>
      <c r="E56" s="8" t="n"/>
      <c r="F56" s="8" t="n"/>
      <c r="G56" s="4">
        <f>IF(TRIM(A56)="","",IF(OR(B56="Yes",B56="Not sure",C56="Could cause serious harm"),"Keep AI away",IF(NOT(J56),"Needs answers",IF(AND(D56&lt;&gt;"No",K56&gt;=8),"Try first","Maybe later"))))</f>
        <v/>
      </c>
      <c r="H56" s="5">
        <f>IF(G56="","",IF(G56="Keep AI away",IF(B56="Yes","Uses never-list data, which can’t go into an AI tool.",IF(B56="Not sure","Not sure about the data. Check with IT, then answer again.","A mistake could cause serious harm.")),IF(G56="Needs answers","Answer all five questions to sort this task.",IF(G56="Try first",F56&amp;" a month today.",IF(O56="","Not a strong fit yet.",UPPER(MID(O56,3,1))&amp;MID(O56,4,200)&amp;".")))))</f>
        <v/>
      </c>
      <c r="I56" s="9">
        <f>IF(L56="","",COUNTIF(L$5:L$64,"&gt;"&amp;L56)+1)</f>
        <v/>
      </c>
      <c r="J56">
        <f>AND(OR(B56="No",B56="Yes",B56="Not sure"),OR(C56="Easy to spot and fix",C56="Needs careful checking",C56="Could cause serious harm"),OR(D56="Yes",D56="Partly",D56="No"),OR(E56="Yes",E56="Mostly",E56="No"),OR(F56="Under 1 hour",F56="1 to 5 hours",F56="5 to 15 hours",F56="15+ hours"))</f>
        <v/>
      </c>
      <c r="K56">
        <f>IF(J56,IF(C56="Easy to spot and fix",3,IF(C56="Needs careful checking",1,0))+IF(D56="Yes",3,IF(D56="Partly",1,0))+IF(E56="Yes",3,IF(E56="Mostly",2,0))+P56,"")</f>
        <v/>
      </c>
      <c r="L56">
        <f>IF(G56="Try first",K56*10+P56+(1000-ROW())/10000,"")</f>
        <v/>
      </c>
      <c r="M56">
        <f>IF(G56="Maybe later",COUNTIF(G$5:G56,"Maybe later"),"")</f>
        <v/>
      </c>
      <c r="N56">
        <f>IF(G56="Keep AI away",COUNTIF(G$5:G56,"Keep AI away"),"")</f>
        <v/>
      </c>
      <c r="O56">
        <f>IF(D56="No",", hands-on or face-to-face work","")&amp;IF(D56="Partly",", only partly text or data","")&amp;IF(E56="No",", changes every time","")&amp;IF(C56="Needs careful checking",", needs careful checking","")&amp;IF(F56="Under 1 hour",", little time spent on it today","")</f>
        <v/>
      </c>
      <c r="P56">
        <f>IF(F56="Under 1 hour",0,IF(F56="1 to 5 hours",1,IF(F56="5 to 15 hours",2,IF(F56="15+ hours",3,""))))</f>
        <v/>
      </c>
    </row>
    <row r="57">
      <c r="A57" s="8" t="n"/>
      <c r="B57" s="8" t="n"/>
      <c r="C57" s="8" t="n"/>
      <c r="D57" s="8" t="n"/>
      <c r="E57" s="8" t="n"/>
      <c r="F57" s="8" t="n"/>
      <c r="G57" s="4">
        <f>IF(TRIM(A57)="","",IF(OR(B57="Yes",B57="Not sure",C57="Could cause serious harm"),"Keep AI away",IF(NOT(J57),"Needs answers",IF(AND(D57&lt;&gt;"No",K57&gt;=8),"Try first","Maybe later"))))</f>
        <v/>
      </c>
      <c r="H57" s="5">
        <f>IF(G57="","",IF(G57="Keep AI away",IF(B57="Yes","Uses never-list data, which can’t go into an AI tool.",IF(B57="Not sure","Not sure about the data. Check with IT, then answer again.","A mistake could cause serious harm.")),IF(G57="Needs answers","Answer all five questions to sort this task.",IF(G57="Try first",F57&amp;" a month today.",IF(O57="","Not a strong fit yet.",UPPER(MID(O57,3,1))&amp;MID(O57,4,200)&amp;".")))))</f>
        <v/>
      </c>
      <c r="I57" s="9">
        <f>IF(L57="","",COUNTIF(L$5:L$64,"&gt;"&amp;L57)+1)</f>
        <v/>
      </c>
      <c r="J57">
        <f>AND(OR(B57="No",B57="Yes",B57="Not sure"),OR(C57="Easy to spot and fix",C57="Needs careful checking",C57="Could cause serious harm"),OR(D57="Yes",D57="Partly",D57="No"),OR(E57="Yes",E57="Mostly",E57="No"),OR(F57="Under 1 hour",F57="1 to 5 hours",F57="5 to 15 hours",F57="15+ hours"))</f>
        <v/>
      </c>
      <c r="K57">
        <f>IF(J57,IF(C57="Easy to spot and fix",3,IF(C57="Needs careful checking",1,0))+IF(D57="Yes",3,IF(D57="Partly",1,0))+IF(E57="Yes",3,IF(E57="Mostly",2,0))+P57,"")</f>
        <v/>
      </c>
      <c r="L57">
        <f>IF(G57="Try first",K57*10+P57+(1000-ROW())/10000,"")</f>
        <v/>
      </c>
      <c r="M57">
        <f>IF(G57="Maybe later",COUNTIF(G$5:G57,"Maybe later"),"")</f>
        <v/>
      </c>
      <c r="N57">
        <f>IF(G57="Keep AI away",COUNTIF(G$5:G57,"Keep AI away"),"")</f>
        <v/>
      </c>
      <c r="O57">
        <f>IF(D57="No",", hands-on or face-to-face work","")&amp;IF(D57="Partly",", only partly text or data","")&amp;IF(E57="No",", changes every time","")&amp;IF(C57="Needs careful checking",", needs careful checking","")&amp;IF(F57="Under 1 hour",", little time spent on it today","")</f>
        <v/>
      </c>
      <c r="P57">
        <f>IF(F57="Under 1 hour",0,IF(F57="1 to 5 hours",1,IF(F57="5 to 15 hours",2,IF(F57="15+ hours",3,""))))</f>
        <v/>
      </c>
    </row>
    <row r="58">
      <c r="A58" s="8" t="n"/>
      <c r="B58" s="8" t="n"/>
      <c r="C58" s="8" t="n"/>
      <c r="D58" s="8" t="n"/>
      <c r="E58" s="8" t="n"/>
      <c r="F58" s="8" t="n"/>
      <c r="G58" s="4">
        <f>IF(TRIM(A58)="","",IF(OR(B58="Yes",B58="Not sure",C58="Could cause serious harm"),"Keep AI away",IF(NOT(J58),"Needs answers",IF(AND(D58&lt;&gt;"No",K58&gt;=8),"Try first","Maybe later"))))</f>
        <v/>
      </c>
      <c r="H58" s="5">
        <f>IF(G58="","",IF(G58="Keep AI away",IF(B58="Yes","Uses never-list data, which can’t go into an AI tool.",IF(B58="Not sure","Not sure about the data. Check with IT, then answer again.","A mistake could cause serious harm.")),IF(G58="Needs answers","Answer all five questions to sort this task.",IF(G58="Try first",F58&amp;" a month today.",IF(O58="","Not a strong fit yet.",UPPER(MID(O58,3,1))&amp;MID(O58,4,200)&amp;".")))))</f>
        <v/>
      </c>
      <c r="I58" s="9">
        <f>IF(L58="","",COUNTIF(L$5:L$64,"&gt;"&amp;L58)+1)</f>
        <v/>
      </c>
      <c r="J58">
        <f>AND(OR(B58="No",B58="Yes",B58="Not sure"),OR(C58="Easy to spot and fix",C58="Needs careful checking",C58="Could cause serious harm"),OR(D58="Yes",D58="Partly",D58="No"),OR(E58="Yes",E58="Mostly",E58="No"),OR(F58="Under 1 hour",F58="1 to 5 hours",F58="5 to 15 hours",F58="15+ hours"))</f>
        <v/>
      </c>
      <c r="K58">
        <f>IF(J58,IF(C58="Easy to spot and fix",3,IF(C58="Needs careful checking",1,0))+IF(D58="Yes",3,IF(D58="Partly",1,0))+IF(E58="Yes",3,IF(E58="Mostly",2,0))+P58,"")</f>
        <v/>
      </c>
      <c r="L58">
        <f>IF(G58="Try first",K58*10+P58+(1000-ROW())/10000,"")</f>
        <v/>
      </c>
      <c r="M58">
        <f>IF(G58="Maybe later",COUNTIF(G$5:G58,"Maybe later"),"")</f>
        <v/>
      </c>
      <c r="N58">
        <f>IF(G58="Keep AI away",COUNTIF(G$5:G58,"Keep AI away"),"")</f>
        <v/>
      </c>
      <c r="O58">
        <f>IF(D58="No",", hands-on or face-to-face work","")&amp;IF(D58="Partly",", only partly text or data","")&amp;IF(E58="No",", changes every time","")&amp;IF(C58="Needs careful checking",", needs careful checking","")&amp;IF(F58="Under 1 hour",", little time spent on it today","")</f>
        <v/>
      </c>
      <c r="P58">
        <f>IF(F58="Under 1 hour",0,IF(F58="1 to 5 hours",1,IF(F58="5 to 15 hours",2,IF(F58="15+ hours",3,""))))</f>
        <v/>
      </c>
    </row>
    <row r="59">
      <c r="A59" s="8" t="n"/>
      <c r="B59" s="8" t="n"/>
      <c r="C59" s="8" t="n"/>
      <c r="D59" s="8" t="n"/>
      <c r="E59" s="8" t="n"/>
      <c r="F59" s="8" t="n"/>
      <c r="G59" s="4">
        <f>IF(TRIM(A59)="","",IF(OR(B59="Yes",B59="Not sure",C59="Could cause serious harm"),"Keep AI away",IF(NOT(J59),"Needs answers",IF(AND(D59&lt;&gt;"No",K59&gt;=8),"Try first","Maybe later"))))</f>
        <v/>
      </c>
      <c r="H59" s="5">
        <f>IF(G59="","",IF(G59="Keep AI away",IF(B59="Yes","Uses never-list data, which can’t go into an AI tool.",IF(B59="Not sure","Not sure about the data. Check with IT, then answer again.","A mistake could cause serious harm.")),IF(G59="Needs answers","Answer all five questions to sort this task.",IF(G59="Try first",F59&amp;" a month today.",IF(O59="","Not a strong fit yet.",UPPER(MID(O59,3,1))&amp;MID(O59,4,200)&amp;".")))))</f>
        <v/>
      </c>
      <c r="I59" s="9">
        <f>IF(L59="","",COUNTIF(L$5:L$64,"&gt;"&amp;L59)+1)</f>
        <v/>
      </c>
      <c r="J59">
        <f>AND(OR(B59="No",B59="Yes",B59="Not sure"),OR(C59="Easy to spot and fix",C59="Needs careful checking",C59="Could cause serious harm"),OR(D59="Yes",D59="Partly",D59="No"),OR(E59="Yes",E59="Mostly",E59="No"),OR(F59="Under 1 hour",F59="1 to 5 hours",F59="5 to 15 hours",F59="15+ hours"))</f>
        <v/>
      </c>
      <c r="K59">
        <f>IF(J59,IF(C59="Easy to spot and fix",3,IF(C59="Needs careful checking",1,0))+IF(D59="Yes",3,IF(D59="Partly",1,0))+IF(E59="Yes",3,IF(E59="Mostly",2,0))+P59,"")</f>
        <v/>
      </c>
      <c r="L59">
        <f>IF(G59="Try first",K59*10+P59+(1000-ROW())/10000,"")</f>
        <v/>
      </c>
      <c r="M59">
        <f>IF(G59="Maybe later",COUNTIF(G$5:G59,"Maybe later"),"")</f>
        <v/>
      </c>
      <c r="N59">
        <f>IF(G59="Keep AI away",COUNTIF(G$5:G59,"Keep AI away"),"")</f>
        <v/>
      </c>
      <c r="O59">
        <f>IF(D59="No",", hands-on or face-to-face work","")&amp;IF(D59="Partly",", only partly text or data","")&amp;IF(E59="No",", changes every time","")&amp;IF(C59="Needs careful checking",", needs careful checking","")&amp;IF(F59="Under 1 hour",", little time spent on it today","")</f>
        <v/>
      </c>
      <c r="P59">
        <f>IF(F59="Under 1 hour",0,IF(F59="1 to 5 hours",1,IF(F59="5 to 15 hours",2,IF(F59="15+ hours",3,""))))</f>
        <v/>
      </c>
    </row>
    <row r="60">
      <c r="A60" s="8" t="n"/>
      <c r="B60" s="8" t="n"/>
      <c r="C60" s="8" t="n"/>
      <c r="D60" s="8" t="n"/>
      <c r="E60" s="8" t="n"/>
      <c r="F60" s="8" t="n"/>
      <c r="G60" s="4">
        <f>IF(TRIM(A60)="","",IF(OR(B60="Yes",B60="Not sure",C60="Could cause serious harm"),"Keep AI away",IF(NOT(J60),"Needs answers",IF(AND(D60&lt;&gt;"No",K60&gt;=8),"Try first","Maybe later"))))</f>
        <v/>
      </c>
      <c r="H60" s="5">
        <f>IF(G60="","",IF(G60="Keep AI away",IF(B60="Yes","Uses never-list data, which can’t go into an AI tool.",IF(B60="Not sure","Not sure about the data. Check with IT, then answer again.","A mistake could cause serious harm.")),IF(G60="Needs answers","Answer all five questions to sort this task.",IF(G60="Try first",F60&amp;" a month today.",IF(O60="","Not a strong fit yet.",UPPER(MID(O60,3,1))&amp;MID(O60,4,200)&amp;".")))))</f>
        <v/>
      </c>
      <c r="I60" s="9">
        <f>IF(L60="","",COUNTIF(L$5:L$64,"&gt;"&amp;L60)+1)</f>
        <v/>
      </c>
      <c r="J60">
        <f>AND(OR(B60="No",B60="Yes",B60="Not sure"),OR(C60="Easy to spot and fix",C60="Needs careful checking",C60="Could cause serious harm"),OR(D60="Yes",D60="Partly",D60="No"),OR(E60="Yes",E60="Mostly",E60="No"),OR(F60="Under 1 hour",F60="1 to 5 hours",F60="5 to 15 hours",F60="15+ hours"))</f>
        <v/>
      </c>
      <c r="K60">
        <f>IF(J60,IF(C60="Easy to spot and fix",3,IF(C60="Needs careful checking",1,0))+IF(D60="Yes",3,IF(D60="Partly",1,0))+IF(E60="Yes",3,IF(E60="Mostly",2,0))+P60,"")</f>
        <v/>
      </c>
      <c r="L60">
        <f>IF(G60="Try first",K60*10+P60+(1000-ROW())/10000,"")</f>
        <v/>
      </c>
      <c r="M60">
        <f>IF(G60="Maybe later",COUNTIF(G$5:G60,"Maybe later"),"")</f>
        <v/>
      </c>
      <c r="N60">
        <f>IF(G60="Keep AI away",COUNTIF(G$5:G60,"Keep AI away"),"")</f>
        <v/>
      </c>
      <c r="O60">
        <f>IF(D60="No",", hands-on or face-to-face work","")&amp;IF(D60="Partly",", only partly text or data","")&amp;IF(E60="No",", changes every time","")&amp;IF(C60="Needs careful checking",", needs careful checking","")&amp;IF(F60="Under 1 hour",", little time spent on it today","")</f>
        <v/>
      </c>
      <c r="P60">
        <f>IF(F60="Under 1 hour",0,IF(F60="1 to 5 hours",1,IF(F60="5 to 15 hours",2,IF(F60="15+ hours",3,""))))</f>
        <v/>
      </c>
    </row>
    <row r="61">
      <c r="A61" s="8" t="n"/>
      <c r="B61" s="8" t="n"/>
      <c r="C61" s="8" t="n"/>
      <c r="D61" s="8" t="n"/>
      <c r="E61" s="8" t="n"/>
      <c r="F61" s="8" t="n"/>
      <c r="G61" s="4">
        <f>IF(TRIM(A61)="","",IF(OR(B61="Yes",B61="Not sure",C61="Could cause serious harm"),"Keep AI away",IF(NOT(J61),"Needs answers",IF(AND(D61&lt;&gt;"No",K61&gt;=8),"Try first","Maybe later"))))</f>
        <v/>
      </c>
      <c r="H61" s="5">
        <f>IF(G61="","",IF(G61="Keep AI away",IF(B61="Yes","Uses never-list data, which can’t go into an AI tool.",IF(B61="Not sure","Not sure about the data. Check with IT, then answer again.","A mistake could cause serious harm.")),IF(G61="Needs answers","Answer all five questions to sort this task.",IF(G61="Try first",F61&amp;" a month today.",IF(O61="","Not a strong fit yet.",UPPER(MID(O61,3,1))&amp;MID(O61,4,200)&amp;".")))))</f>
        <v/>
      </c>
      <c r="I61" s="9">
        <f>IF(L61="","",COUNTIF(L$5:L$64,"&gt;"&amp;L61)+1)</f>
        <v/>
      </c>
      <c r="J61">
        <f>AND(OR(B61="No",B61="Yes",B61="Not sure"),OR(C61="Easy to spot and fix",C61="Needs careful checking",C61="Could cause serious harm"),OR(D61="Yes",D61="Partly",D61="No"),OR(E61="Yes",E61="Mostly",E61="No"),OR(F61="Under 1 hour",F61="1 to 5 hours",F61="5 to 15 hours",F61="15+ hours"))</f>
        <v/>
      </c>
      <c r="K61">
        <f>IF(J61,IF(C61="Easy to spot and fix",3,IF(C61="Needs careful checking",1,0))+IF(D61="Yes",3,IF(D61="Partly",1,0))+IF(E61="Yes",3,IF(E61="Mostly",2,0))+P61,"")</f>
        <v/>
      </c>
      <c r="L61">
        <f>IF(G61="Try first",K61*10+P61+(1000-ROW())/10000,"")</f>
        <v/>
      </c>
      <c r="M61">
        <f>IF(G61="Maybe later",COUNTIF(G$5:G61,"Maybe later"),"")</f>
        <v/>
      </c>
      <c r="N61">
        <f>IF(G61="Keep AI away",COUNTIF(G$5:G61,"Keep AI away"),"")</f>
        <v/>
      </c>
      <c r="O61">
        <f>IF(D61="No",", hands-on or face-to-face work","")&amp;IF(D61="Partly",", only partly text or data","")&amp;IF(E61="No",", changes every time","")&amp;IF(C61="Needs careful checking",", needs careful checking","")&amp;IF(F61="Under 1 hour",", little time spent on it today","")</f>
        <v/>
      </c>
      <c r="P61">
        <f>IF(F61="Under 1 hour",0,IF(F61="1 to 5 hours",1,IF(F61="5 to 15 hours",2,IF(F61="15+ hours",3,""))))</f>
        <v/>
      </c>
    </row>
    <row r="62">
      <c r="A62" s="8" t="n"/>
      <c r="B62" s="8" t="n"/>
      <c r="C62" s="8" t="n"/>
      <c r="D62" s="8" t="n"/>
      <c r="E62" s="8" t="n"/>
      <c r="F62" s="8" t="n"/>
      <c r="G62" s="4">
        <f>IF(TRIM(A62)="","",IF(OR(B62="Yes",B62="Not sure",C62="Could cause serious harm"),"Keep AI away",IF(NOT(J62),"Needs answers",IF(AND(D62&lt;&gt;"No",K62&gt;=8),"Try first","Maybe later"))))</f>
        <v/>
      </c>
      <c r="H62" s="5">
        <f>IF(G62="","",IF(G62="Keep AI away",IF(B62="Yes","Uses never-list data, which can’t go into an AI tool.",IF(B62="Not sure","Not sure about the data. Check with IT, then answer again.","A mistake could cause serious harm.")),IF(G62="Needs answers","Answer all five questions to sort this task.",IF(G62="Try first",F62&amp;" a month today.",IF(O62="","Not a strong fit yet.",UPPER(MID(O62,3,1))&amp;MID(O62,4,200)&amp;".")))))</f>
        <v/>
      </c>
      <c r="I62" s="9">
        <f>IF(L62="","",COUNTIF(L$5:L$64,"&gt;"&amp;L62)+1)</f>
        <v/>
      </c>
      <c r="J62">
        <f>AND(OR(B62="No",B62="Yes",B62="Not sure"),OR(C62="Easy to spot and fix",C62="Needs careful checking",C62="Could cause serious harm"),OR(D62="Yes",D62="Partly",D62="No"),OR(E62="Yes",E62="Mostly",E62="No"),OR(F62="Under 1 hour",F62="1 to 5 hours",F62="5 to 15 hours",F62="15+ hours"))</f>
        <v/>
      </c>
      <c r="K62">
        <f>IF(J62,IF(C62="Easy to spot and fix",3,IF(C62="Needs careful checking",1,0))+IF(D62="Yes",3,IF(D62="Partly",1,0))+IF(E62="Yes",3,IF(E62="Mostly",2,0))+P62,"")</f>
        <v/>
      </c>
      <c r="L62">
        <f>IF(G62="Try first",K62*10+P62+(1000-ROW())/10000,"")</f>
        <v/>
      </c>
      <c r="M62">
        <f>IF(G62="Maybe later",COUNTIF(G$5:G62,"Maybe later"),"")</f>
        <v/>
      </c>
      <c r="N62">
        <f>IF(G62="Keep AI away",COUNTIF(G$5:G62,"Keep AI away"),"")</f>
        <v/>
      </c>
      <c r="O62">
        <f>IF(D62="No",", hands-on or face-to-face work","")&amp;IF(D62="Partly",", only partly text or data","")&amp;IF(E62="No",", changes every time","")&amp;IF(C62="Needs careful checking",", needs careful checking","")&amp;IF(F62="Under 1 hour",", little time spent on it today","")</f>
        <v/>
      </c>
      <c r="P62">
        <f>IF(F62="Under 1 hour",0,IF(F62="1 to 5 hours",1,IF(F62="5 to 15 hours",2,IF(F62="15+ hours",3,""))))</f>
        <v/>
      </c>
    </row>
    <row r="63">
      <c r="A63" s="8" t="n"/>
      <c r="B63" s="8" t="n"/>
      <c r="C63" s="8" t="n"/>
      <c r="D63" s="8" t="n"/>
      <c r="E63" s="8" t="n"/>
      <c r="F63" s="8" t="n"/>
      <c r="G63" s="4">
        <f>IF(TRIM(A63)="","",IF(OR(B63="Yes",B63="Not sure",C63="Could cause serious harm"),"Keep AI away",IF(NOT(J63),"Needs answers",IF(AND(D63&lt;&gt;"No",K63&gt;=8),"Try first","Maybe later"))))</f>
        <v/>
      </c>
      <c r="H63" s="5">
        <f>IF(G63="","",IF(G63="Keep AI away",IF(B63="Yes","Uses never-list data, which can’t go into an AI tool.",IF(B63="Not sure","Not sure about the data. Check with IT, then answer again.","A mistake could cause serious harm.")),IF(G63="Needs answers","Answer all five questions to sort this task.",IF(G63="Try first",F63&amp;" a month today.",IF(O63="","Not a strong fit yet.",UPPER(MID(O63,3,1))&amp;MID(O63,4,200)&amp;".")))))</f>
        <v/>
      </c>
      <c r="I63" s="9">
        <f>IF(L63="","",COUNTIF(L$5:L$64,"&gt;"&amp;L63)+1)</f>
        <v/>
      </c>
      <c r="J63">
        <f>AND(OR(B63="No",B63="Yes",B63="Not sure"),OR(C63="Easy to spot and fix",C63="Needs careful checking",C63="Could cause serious harm"),OR(D63="Yes",D63="Partly",D63="No"),OR(E63="Yes",E63="Mostly",E63="No"),OR(F63="Under 1 hour",F63="1 to 5 hours",F63="5 to 15 hours",F63="15+ hours"))</f>
        <v/>
      </c>
      <c r="K63">
        <f>IF(J63,IF(C63="Easy to spot and fix",3,IF(C63="Needs careful checking",1,0))+IF(D63="Yes",3,IF(D63="Partly",1,0))+IF(E63="Yes",3,IF(E63="Mostly",2,0))+P63,"")</f>
        <v/>
      </c>
      <c r="L63">
        <f>IF(G63="Try first",K63*10+P63+(1000-ROW())/10000,"")</f>
        <v/>
      </c>
      <c r="M63">
        <f>IF(G63="Maybe later",COUNTIF(G$5:G63,"Maybe later"),"")</f>
        <v/>
      </c>
      <c r="N63">
        <f>IF(G63="Keep AI away",COUNTIF(G$5:G63,"Keep AI away"),"")</f>
        <v/>
      </c>
      <c r="O63">
        <f>IF(D63="No",", hands-on or face-to-face work","")&amp;IF(D63="Partly",", only partly text or data","")&amp;IF(E63="No",", changes every time","")&amp;IF(C63="Needs careful checking",", needs careful checking","")&amp;IF(F63="Under 1 hour",", little time spent on it today","")</f>
        <v/>
      </c>
      <c r="P63">
        <f>IF(F63="Under 1 hour",0,IF(F63="1 to 5 hours",1,IF(F63="5 to 15 hours",2,IF(F63="15+ hours",3,""))))</f>
        <v/>
      </c>
    </row>
    <row r="64">
      <c r="A64" s="8" t="n"/>
      <c r="B64" s="8" t="n"/>
      <c r="C64" s="8" t="n"/>
      <c r="D64" s="8" t="n"/>
      <c r="E64" s="8" t="n"/>
      <c r="F64" s="8" t="n"/>
      <c r="G64" s="4">
        <f>IF(TRIM(A64)="","",IF(OR(B64="Yes",B64="Not sure",C64="Could cause serious harm"),"Keep AI away",IF(NOT(J64),"Needs answers",IF(AND(D64&lt;&gt;"No",K64&gt;=8),"Try first","Maybe later"))))</f>
        <v/>
      </c>
      <c r="H64" s="5">
        <f>IF(G64="","",IF(G64="Keep AI away",IF(B64="Yes","Uses never-list data, which can’t go into an AI tool.",IF(B64="Not sure","Not sure about the data. Check with IT, then answer again.","A mistake could cause serious harm.")),IF(G64="Needs answers","Answer all five questions to sort this task.",IF(G64="Try first",F64&amp;" a month today.",IF(O64="","Not a strong fit yet.",UPPER(MID(O64,3,1))&amp;MID(O64,4,200)&amp;".")))))</f>
        <v/>
      </c>
      <c r="I64" s="9">
        <f>IF(L64="","",COUNTIF(L$5:L$64,"&gt;"&amp;L64)+1)</f>
        <v/>
      </c>
      <c r="J64">
        <f>AND(OR(B64="No",B64="Yes",B64="Not sure"),OR(C64="Easy to spot and fix",C64="Needs careful checking",C64="Could cause serious harm"),OR(D64="Yes",D64="Partly",D64="No"),OR(E64="Yes",E64="Mostly",E64="No"),OR(F64="Under 1 hour",F64="1 to 5 hours",F64="5 to 15 hours",F64="15+ hours"))</f>
        <v/>
      </c>
      <c r="K64">
        <f>IF(J64,IF(C64="Easy to spot and fix",3,IF(C64="Needs careful checking",1,0))+IF(D64="Yes",3,IF(D64="Partly",1,0))+IF(E64="Yes",3,IF(E64="Mostly",2,0))+P64,"")</f>
        <v/>
      </c>
      <c r="L64">
        <f>IF(G64="Try first",K64*10+P64+(1000-ROW())/10000,"")</f>
        <v/>
      </c>
      <c r="M64">
        <f>IF(G64="Maybe later",COUNTIF(G$5:G64,"Maybe later"),"")</f>
        <v/>
      </c>
      <c r="N64">
        <f>IF(G64="Keep AI away",COUNTIF(G$5:G64,"Keep AI away"),"")</f>
        <v/>
      </c>
      <c r="O64">
        <f>IF(D64="No",", hands-on or face-to-face work","")&amp;IF(D64="Partly",", only partly text or data","")&amp;IF(E64="No",", changes every time","")&amp;IF(C64="Needs careful checking",", needs careful checking","")&amp;IF(F64="Under 1 hour",", little time spent on it today","")</f>
        <v/>
      </c>
      <c r="P64">
        <f>IF(F64="Under 1 hour",0,IF(F64="1 to 5 hours",1,IF(F64="5 to 15 hours",2,IF(F64="15+ hours",3,""))))</f>
        <v/>
      </c>
    </row>
  </sheetData>
  <conditionalFormatting sqref="G5:G64">
    <cfRule type="expression" priority="1" dxfId="0">
      <formula>$G5="Try first"</formula>
    </cfRule>
    <cfRule type="expression" priority="2" dxfId="1">
      <formula>$G5="Maybe later"</formula>
    </cfRule>
    <cfRule type="expression" priority="3" dxfId="2">
      <formula>$G5="Keep AI away"</formula>
    </cfRule>
    <cfRule type="expression" priority="4" dxfId="3">
      <formula>$G5="Needs answers"</formula>
    </cfRule>
  </conditionalFormatting>
  <dataValidations count="5">
    <dataValidation sqref="B5:B64" showDropDown="0" showInputMessage="0" showErrorMessage="1" allowBlank="1" errorTitle="Pick from the list" error="Choose one of the answers in the dropdown." type="list">
      <formula1>"No,Yes,Not sure"</formula1>
    </dataValidation>
    <dataValidation sqref="C5:C64" showDropDown="0" showInputMessage="0" showErrorMessage="1" allowBlank="1" errorTitle="Pick from the list" error="Choose one of the answers in the dropdown." type="list">
      <formula1>"Easy to spot and fix,Needs careful checking,Could cause serious harm"</formula1>
    </dataValidation>
    <dataValidation sqref="D5:D64" showDropDown="0" showInputMessage="0" showErrorMessage="1" allowBlank="1" errorTitle="Pick from the list" error="Choose one of the answers in the dropdown." type="list">
      <formula1>"Yes,Partly,No"</formula1>
    </dataValidation>
    <dataValidation sqref="E5:E64" showDropDown="0" showInputMessage="0" showErrorMessage="1" allowBlank="1" errorTitle="Pick from the list" error="Choose one of the answers in the dropdown." type="list">
      <formula1>"Yes,Mostly,No"</formula1>
    </dataValidation>
    <dataValidation sqref="F5:F64" showDropDown="0" showInputMessage="0" showErrorMessage="1" allowBlank="1" errorTitle="Pick from the list" error="Choose one of the answers in the dropdown." type="list">
      <formula1>"Under 1 hour,1 to 5 hours,5 to 15 hours,15+ hours"</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83"/>
  <sheetViews>
    <sheetView workbookViewId="0">
      <selection activeCell="A1" sqref="A1"/>
    </sheetView>
  </sheetViews>
  <sheetFormatPr baseColWidth="8" defaultRowHeight="15"/>
  <cols>
    <col width="14" customWidth="1" min="1" max="1"/>
    <col width="52" customWidth="1" min="2" max="2"/>
    <col width="56" customWidth="1" min="3" max="3"/>
  </cols>
  <sheetData>
    <row r="1">
      <c r="A1" s="1" t="inlineStr">
        <is>
          <t>Your results</t>
        </is>
      </c>
    </row>
    <row r="2">
      <c r="A2" s="2" t="inlineStr">
        <is>
          <t>Everything here comes from the Tasks sheet. Before you try anything, check with IT that the AI tool and the data each task uses are approved.</t>
        </is>
      </c>
    </row>
    <row r="4">
      <c r="A4" s="7" t="inlineStr">
        <is>
          <t>Result</t>
        </is>
      </c>
      <c r="B4" s="7" t="inlineStr">
        <is>
          <t>Tasks</t>
        </is>
      </c>
    </row>
    <row r="5">
      <c r="A5" s="10" t="inlineStr">
        <is>
          <t>Try first</t>
        </is>
      </c>
      <c r="B5" s="11">
        <f>COUNTIF(Tasks!$G$5:$G$64,A5)</f>
        <v/>
      </c>
    </row>
    <row r="6">
      <c r="A6" s="12" t="inlineStr">
        <is>
          <t>Maybe later</t>
        </is>
      </c>
      <c r="B6" s="11">
        <f>COUNTIF(Tasks!$G$5:$G$64,A6)</f>
        <v/>
      </c>
    </row>
    <row r="7">
      <c r="A7" s="13" t="inlineStr">
        <is>
          <t>Keep AI away</t>
        </is>
      </c>
      <c r="B7" s="11">
        <f>COUNTIF(Tasks!$G$5:$G$64,A7)</f>
        <v/>
      </c>
    </row>
    <row r="8">
      <c r="A8" s="14" t="inlineStr">
        <is>
          <t>Needs answers</t>
        </is>
      </c>
      <c r="B8" s="11">
        <f>COUNTIF(Tasks!$G$5:$G$64,A8)</f>
        <v/>
      </c>
    </row>
    <row r="9">
      <c r="A9" s="2">
        <f>IF(B8&gt;0,B8&amp;IF(B8=1," task still needs"," tasks still need")&amp;" answers on the Tasks sheet.","")</f>
        <v/>
      </c>
    </row>
    <row r="11">
      <c r="A11" s="3" t="inlineStr">
        <is>
          <t>Try first</t>
        </is>
      </c>
      <c r="B11" s="2">
        <f>IF(B5&gt;20,"Showing the first 20 of "&amp;B5&amp;".",IF(B5=0,"None yet.",""))</f>
        <v/>
      </c>
    </row>
    <row r="12">
      <c r="A12" s="7" t="inlineStr">
        <is>
          <t>Rank</t>
        </is>
      </c>
      <c r="B12" s="7" t="inlineStr">
        <is>
          <t>Task</t>
        </is>
      </c>
      <c r="C12" s="7" t="inlineStr">
        <is>
          <t>Time a month today</t>
        </is>
      </c>
    </row>
    <row r="13">
      <c r="A13" s="9">
        <f>IF(COUNT(Tasks!$L$5:$L$64)&gt;=1,1,"")</f>
        <v/>
      </c>
      <c r="B13" s="5">
        <f>IFERROR(INDEX(Tasks!$A$5:$A$64,MATCH(LARGE(Tasks!$L$5:$L$64,1),Tasks!$L$5:$L$64,0)),"")</f>
        <v/>
      </c>
      <c r="C13" s="5">
        <f>IFERROR(INDEX(Tasks!$F$5:$F$64,MATCH(LARGE(Tasks!$L$5:$L$64,1),Tasks!$L$5:$L$64,0)),"")</f>
        <v/>
      </c>
    </row>
    <row r="14">
      <c r="A14" s="9">
        <f>IF(COUNT(Tasks!$L$5:$L$64)&gt;=2,2,"")</f>
        <v/>
      </c>
      <c r="B14" s="5">
        <f>IFERROR(INDEX(Tasks!$A$5:$A$64,MATCH(LARGE(Tasks!$L$5:$L$64,2),Tasks!$L$5:$L$64,0)),"")</f>
        <v/>
      </c>
      <c r="C14" s="5">
        <f>IFERROR(INDEX(Tasks!$F$5:$F$64,MATCH(LARGE(Tasks!$L$5:$L$64,2),Tasks!$L$5:$L$64,0)),"")</f>
        <v/>
      </c>
    </row>
    <row r="15">
      <c r="A15" s="9">
        <f>IF(COUNT(Tasks!$L$5:$L$64)&gt;=3,3,"")</f>
        <v/>
      </c>
      <c r="B15" s="5">
        <f>IFERROR(INDEX(Tasks!$A$5:$A$64,MATCH(LARGE(Tasks!$L$5:$L$64,3),Tasks!$L$5:$L$64,0)),"")</f>
        <v/>
      </c>
      <c r="C15" s="5">
        <f>IFERROR(INDEX(Tasks!$F$5:$F$64,MATCH(LARGE(Tasks!$L$5:$L$64,3),Tasks!$L$5:$L$64,0)),"")</f>
        <v/>
      </c>
    </row>
    <row r="16">
      <c r="A16" s="9">
        <f>IF(COUNT(Tasks!$L$5:$L$64)&gt;=4,4,"")</f>
        <v/>
      </c>
      <c r="B16" s="5">
        <f>IFERROR(INDEX(Tasks!$A$5:$A$64,MATCH(LARGE(Tasks!$L$5:$L$64,4),Tasks!$L$5:$L$64,0)),"")</f>
        <v/>
      </c>
      <c r="C16" s="5">
        <f>IFERROR(INDEX(Tasks!$F$5:$F$64,MATCH(LARGE(Tasks!$L$5:$L$64,4),Tasks!$L$5:$L$64,0)),"")</f>
        <v/>
      </c>
    </row>
    <row r="17">
      <c r="A17" s="9">
        <f>IF(COUNT(Tasks!$L$5:$L$64)&gt;=5,5,"")</f>
        <v/>
      </c>
      <c r="B17" s="5">
        <f>IFERROR(INDEX(Tasks!$A$5:$A$64,MATCH(LARGE(Tasks!$L$5:$L$64,5),Tasks!$L$5:$L$64,0)),"")</f>
        <v/>
      </c>
      <c r="C17" s="5">
        <f>IFERROR(INDEX(Tasks!$F$5:$F$64,MATCH(LARGE(Tasks!$L$5:$L$64,5),Tasks!$L$5:$L$64,0)),"")</f>
        <v/>
      </c>
    </row>
    <row r="18">
      <c r="A18" s="9">
        <f>IF(COUNT(Tasks!$L$5:$L$64)&gt;=6,6,"")</f>
        <v/>
      </c>
      <c r="B18" s="5">
        <f>IFERROR(INDEX(Tasks!$A$5:$A$64,MATCH(LARGE(Tasks!$L$5:$L$64,6),Tasks!$L$5:$L$64,0)),"")</f>
        <v/>
      </c>
      <c r="C18" s="5">
        <f>IFERROR(INDEX(Tasks!$F$5:$F$64,MATCH(LARGE(Tasks!$L$5:$L$64,6),Tasks!$L$5:$L$64,0)),"")</f>
        <v/>
      </c>
    </row>
    <row r="19">
      <c r="A19" s="9">
        <f>IF(COUNT(Tasks!$L$5:$L$64)&gt;=7,7,"")</f>
        <v/>
      </c>
      <c r="B19" s="5">
        <f>IFERROR(INDEX(Tasks!$A$5:$A$64,MATCH(LARGE(Tasks!$L$5:$L$64,7),Tasks!$L$5:$L$64,0)),"")</f>
        <v/>
      </c>
      <c r="C19" s="5">
        <f>IFERROR(INDEX(Tasks!$F$5:$F$64,MATCH(LARGE(Tasks!$L$5:$L$64,7),Tasks!$L$5:$L$64,0)),"")</f>
        <v/>
      </c>
    </row>
    <row r="20">
      <c r="A20" s="9">
        <f>IF(COUNT(Tasks!$L$5:$L$64)&gt;=8,8,"")</f>
        <v/>
      </c>
      <c r="B20" s="5">
        <f>IFERROR(INDEX(Tasks!$A$5:$A$64,MATCH(LARGE(Tasks!$L$5:$L$64,8),Tasks!$L$5:$L$64,0)),"")</f>
        <v/>
      </c>
      <c r="C20" s="5">
        <f>IFERROR(INDEX(Tasks!$F$5:$F$64,MATCH(LARGE(Tasks!$L$5:$L$64,8),Tasks!$L$5:$L$64,0)),"")</f>
        <v/>
      </c>
    </row>
    <row r="21">
      <c r="A21" s="9">
        <f>IF(COUNT(Tasks!$L$5:$L$64)&gt;=9,9,"")</f>
        <v/>
      </c>
      <c r="B21" s="5">
        <f>IFERROR(INDEX(Tasks!$A$5:$A$64,MATCH(LARGE(Tasks!$L$5:$L$64,9),Tasks!$L$5:$L$64,0)),"")</f>
        <v/>
      </c>
      <c r="C21" s="5">
        <f>IFERROR(INDEX(Tasks!$F$5:$F$64,MATCH(LARGE(Tasks!$L$5:$L$64,9),Tasks!$L$5:$L$64,0)),"")</f>
        <v/>
      </c>
    </row>
    <row r="22">
      <c r="A22" s="9">
        <f>IF(COUNT(Tasks!$L$5:$L$64)&gt;=10,10,"")</f>
        <v/>
      </c>
      <c r="B22" s="5">
        <f>IFERROR(INDEX(Tasks!$A$5:$A$64,MATCH(LARGE(Tasks!$L$5:$L$64,10),Tasks!$L$5:$L$64,0)),"")</f>
        <v/>
      </c>
      <c r="C22" s="5">
        <f>IFERROR(INDEX(Tasks!$F$5:$F$64,MATCH(LARGE(Tasks!$L$5:$L$64,10),Tasks!$L$5:$L$64,0)),"")</f>
        <v/>
      </c>
    </row>
    <row r="23">
      <c r="A23" s="9">
        <f>IF(COUNT(Tasks!$L$5:$L$64)&gt;=11,11,"")</f>
        <v/>
      </c>
      <c r="B23" s="5">
        <f>IFERROR(INDEX(Tasks!$A$5:$A$64,MATCH(LARGE(Tasks!$L$5:$L$64,11),Tasks!$L$5:$L$64,0)),"")</f>
        <v/>
      </c>
      <c r="C23" s="5">
        <f>IFERROR(INDEX(Tasks!$F$5:$F$64,MATCH(LARGE(Tasks!$L$5:$L$64,11),Tasks!$L$5:$L$64,0)),"")</f>
        <v/>
      </c>
    </row>
    <row r="24">
      <c r="A24" s="9">
        <f>IF(COUNT(Tasks!$L$5:$L$64)&gt;=12,12,"")</f>
        <v/>
      </c>
      <c r="B24" s="5">
        <f>IFERROR(INDEX(Tasks!$A$5:$A$64,MATCH(LARGE(Tasks!$L$5:$L$64,12),Tasks!$L$5:$L$64,0)),"")</f>
        <v/>
      </c>
      <c r="C24" s="5">
        <f>IFERROR(INDEX(Tasks!$F$5:$F$64,MATCH(LARGE(Tasks!$L$5:$L$64,12),Tasks!$L$5:$L$64,0)),"")</f>
        <v/>
      </c>
    </row>
    <row r="25">
      <c r="A25" s="9">
        <f>IF(COUNT(Tasks!$L$5:$L$64)&gt;=13,13,"")</f>
        <v/>
      </c>
      <c r="B25" s="5">
        <f>IFERROR(INDEX(Tasks!$A$5:$A$64,MATCH(LARGE(Tasks!$L$5:$L$64,13),Tasks!$L$5:$L$64,0)),"")</f>
        <v/>
      </c>
      <c r="C25" s="5">
        <f>IFERROR(INDEX(Tasks!$F$5:$F$64,MATCH(LARGE(Tasks!$L$5:$L$64,13),Tasks!$L$5:$L$64,0)),"")</f>
        <v/>
      </c>
    </row>
    <row r="26">
      <c r="A26" s="9">
        <f>IF(COUNT(Tasks!$L$5:$L$64)&gt;=14,14,"")</f>
        <v/>
      </c>
      <c r="B26" s="5">
        <f>IFERROR(INDEX(Tasks!$A$5:$A$64,MATCH(LARGE(Tasks!$L$5:$L$64,14),Tasks!$L$5:$L$64,0)),"")</f>
        <v/>
      </c>
      <c r="C26" s="5">
        <f>IFERROR(INDEX(Tasks!$F$5:$F$64,MATCH(LARGE(Tasks!$L$5:$L$64,14),Tasks!$L$5:$L$64,0)),"")</f>
        <v/>
      </c>
    </row>
    <row r="27">
      <c r="A27" s="9">
        <f>IF(COUNT(Tasks!$L$5:$L$64)&gt;=15,15,"")</f>
        <v/>
      </c>
      <c r="B27" s="5">
        <f>IFERROR(INDEX(Tasks!$A$5:$A$64,MATCH(LARGE(Tasks!$L$5:$L$64,15),Tasks!$L$5:$L$64,0)),"")</f>
        <v/>
      </c>
      <c r="C27" s="5">
        <f>IFERROR(INDEX(Tasks!$F$5:$F$64,MATCH(LARGE(Tasks!$L$5:$L$64,15),Tasks!$L$5:$L$64,0)),"")</f>
        <v/>
      </c>
    </row>
    <row r="28">
      <c r="A28" s="9">
        <f>IF(COUNT(Tasks!$L$5:$L$64)&gt;=16,16,"")</f>
        <v/>
      </c>
      <c r="B28" s="5">
        <f>IFERROR(INDEX(Tasks!$A$5:$A$64,MATCH(LARGE(Tasks!$L$5:$L$64,16),Tasks!$L$5:$L$64,0)),"")</f>
        <v/>
      </c>
      <c r="C28" s="5">
        <f>IFERROR(INDEX(Tasks!$F$5:$F$64,MATCH(LARGE(Tasks!$L$5:$L$64,16),Tasks!$L$5:$L$64,0)),"")</f>
        <v/>
      </c>
    </row>
    <row r="29">
      <c r="A29" s="9">
        <f>IF(COUNT(Tasks!$L$5:$L$64)&gt;=17,17,"")</f>
        <v/>
      </c>
      <c r="B29" s="5">
        <f>IFERROR(INDEX(Tasks!$A$5:$A$64,MATCH(LARGE(Tasks!$L$5:$L$64,17),Tasks!$L$5:$L$64,0)),"")</f>
        <v/>
      </c>
      <c r="C29" s="5">
        <f>IFERROR(INDEX(Tasks!$F$5:$F$64,MATCH(LARGE(Tasks!$L$5:$L$64,17),Tasks!$L$5:$L$64,0)),"")</f>
        <v/>
      </c>
    </row>
    <row r="30">
      <c r="A30" s="9">
        <f>IF(COUNT(Tasks!$L$5:$L$64)&gt;=18,18,"")</f>
        <v/>
      </c>
      <c r="B30" s="5">
        <f>IFERROR(INDEX(Tasks!$A$5:$A$64,MATCH(LARGE(Tasks!$L$5:$L$64,18),Tasks!$L$5:$L$64,0)),"")</f>
        <v/>
      </c>
      <c r="C30" s="5">
        <f>IFERROR(INDEX(Tasks!$F$5:$F$64,MATCH(LARGE(Tasks!$L$5:$L$64,18),Tasks!$L$5:$L$64,0)),"")</f>
        <v/>
      </c>
    </row>
    <row r="31">
      <c r="A31" s="9">
        <f>IF(COUNT(Tasks!$L$5:$L$64)&gt;=19,19,"")</f>
        <v/>
      </c>
      <c r="B31" s="5">
        <f>IFERROR(INDEX(Tasks!$A$5:$A$64,MATCH(LARGE(Tasks!$L$5:$L$64,19),Tasks!$L$5:$L$64,0)),"")</f>
        <v/>
      </c>
      <c r="C31" s="5">
        <f>IFERROR(INDEX(Tasks!$F$5:$F$64,MATCH(LARGE(Tasks!$L$5:$L$64,19),Tasks!$L$5:$L$64,0)),"")</f>
        <v/>
      </c>
    </row>
    <row r="32">
      <c r="A32" s="9">
        <f>IF(COUNT(Tasks!$L$5:$L$64)&gt;=20,20,"")</f>
        <v/>
      </c>
      <c r="B32" s="5">
        <f>IFERROR(INDEX(Tasks!$A$5:$A$64,MATCH(LARGE(Tasks!$L$5:$L$64,20),Tasks!$L$5:$L$64,0)),"")</f>
        <v/>
      </c>
      <c r="C32" s="5">
        <f>IFERROR(INDEX(Tasks!$F$5:$F$64,MATCH(LARGE(Tasks!$L$5:$L$64,20),Tasks!$L$5:$L$64,0)),"")</f>
        <v/>
      </c>
    </row>
    <row r="34">
      <c r="A34" s="3" t="inlineStr">
        <is>
          <t>Maybe later</t>
        </is>
      </c>
      <c r="B34" s="2">
        <f>IF(B6&gt;20,"Showing the first 20 of "&amp;B6&amp;".",IF(B6=0,"None yet.",""))</f>
        <v/>
      </c>
    </row>
    <row r="35">
      <c r="A35" s="7" t="inlineStr"/>
      <c r="B35" s="7" t="inlineStr">
        <is>
          <t>Task</t>
        </is>
      </c>
      <c r="C35" s="7" t="inlineStr">
        <is>
          <t>What held it back</t>
        </is>
      </c>
    </row>
    <row r="36">
      <c r="A36" s="9" t="inlineStr"/>
      <c r="B36" s="5">
        <f>IFERROR(INDEX(Tasks!$A$5:$A$64,MATCH(1,Tasks!$M$5:$M$64,0)),"")</f>
        <v/>
      </c>
      <c r="C36" s="5">
        <f>IFERROR(INDEX(Tasks!$H$5:$H$64,MATCH(1,Tasks!$M$5:$M$64,0)),"")</f>
        <v/>
      </c>
    </row>
    <row r="37">
      <c r="A37" s="9" t="inlineStr"/>
      <c r="B37" s="5">
        <f>IFERROR(INDEX(Tasks!$A$5:$A$64,MATCH(2,Tasks!$M$5:$M$64,0)),"")</f>
        <v/>
      </c>
      <c r="C37" s="5">
        <f>IFERROR(INDEX(Tasks!$H$5:$H$64,MATCH(2,Tasks!$M$5:$M$64,0)),"")</f>
        <v/>
      </c>
    </row>
    <row r="38">
      <c r="A38" s="9" t="inlineStr"/>
      <c r="B38" s="5">
        <f>IFERROR(INDEX(Tasks!$A$5:$A$64,MATCH(3,Tasks!$M$5:$M$64,0)),"")</f>
        <v/>
      </c>
      <c r="C38" s="5">
        <f>IFERROR(INDEX(Tasks!$H$5:$H$64,MATCH(3,Tasks!$M$5:$M$64,0)),"")</f>
        <v/>
      </c>
    </row>
    <row r="39">
      <c r="A39" s="9" t="inlineStr"/>
      <c r="B39" s="5">
        <f>IFERROR(INDEX(Tasks!$A$5:$A$64,MATCH(4,Tasks!$M$5:$M$64,0)),"")</f>
        <v/>
      </c>
      <c r="C39" s="5">
        <f>IFERROR(INDEX(Tasks!$H$5:$H$64,MATCH(4,Tasks!$M$5:$M$64,0)),"")</f>
        <v/>
      </c>
    </row>
    <row r="40">
      <c r="A40" s="9" t="inlineStr"/>
      <c r="B40" s="5">
        <f>IFERROR(INDEX(Tasks!$A$5:$A$64,MATCH(5,Tasks!$M$5:$M$64,0)),"")</f>
        <v/>
      </c>
      <c r="C40" s="5">
        <f>IFERROR(INDEX(Tasks!$H$5:$H$64,MATCH(5,Tasks!$M$5:$M$64,0)),"")</f>
        <v/>
      </c>
    </row>
    <row r="41">
      <c r="A41" s="9" t="inlineStr"/>
      <c r="B41" s="5">
        <f>IFERROR(INDEX(Tasks!$A$5:$A$64,MATCH(6,Tasks!$M$5:$M$64,0)),"")</f>
        <v/>
      </c>
      <c r="C41" s="5">
        <f>IFERROR(INDEX(Tasks!$H$5:$H$64,MATCH(6,Tasks!$M$5:$M$64,0)),"")</f>
        <v/>
      </c>
    </row>
    <row r="42">
      <c r="A42" s="9" t="inlineStr"/>
      <c r="B42" s="5">
        <f>IFERROR(INDEX(Tasks!$A$5:$A$64,MATCH(7,Tasks!$M$5:$M$64,0)),"")</f>
        <v/>
      </c>
      <c r="C42" s="5">
        <f>IFERROR(INDEX(Tasks!$H$5:$H$64,MATCH(7,Tasks!$M$5:$M$64,0)),"")</f>
        <v/>
      </c>
    </row>
    <row r="43">
      <c r="A43" s="9" t="inlineStr"/>
      <c r="B43" s="5">
        <f>IFERROR(INDEX(Tasks!$A$5:$A$64,MATCH(8,Tasks!$M$5:$M$64,0)),"")</f>
        <v/>
      </c>
      <c r="C43" s="5">
        <f>IFERROR(INDEX(Tasks!$H$5:$H$64,MATCH(8,Tasks!$M$5:$M$64,0)),"")</f>
        <v/>
      </c>
    </row>
    <row r="44">
      <c r="A44" s="9" t="inlineStr"/>
      <c r="B44" s="5">
        <f>IFERROR(INDEX(Tasks!$A$5:$A$64,MATCH(9,Tasks!$M$5:$M$64,0)),"")</f>
        <v/>
      </c>
      <c r="C44" s="5">
        <f>IFERROR(INDEX(Tasks!$H$5:$H$64,MATCH(9,Tasks!$M$5:$M$64,0)),"")</f>
        <v/>
      </c>
    </row>
    <row r="45">
      <c r="A45" s="9" t="inlineStr"/>
      <c r="B45" s="5">
        <f>IFERROR(INDEX(Tasks!$A$5:$A$64,MATCH(10,Tasks!$M$5:$M$64,0)),"")</f>
        <v/>
      </c>
      <c r="C45" s="5">
        <f>IFERROR(INDEX(Tasks!$H$5:$H$64,MATCH(10,Tasks!$M$5:$M$64,0)),"")</f>
        <v/>
      </c>
    </row>
    <row r="46">
      <c r="A46" s="9" t="inlineStr"/>
      <c r="B46" s="5">
        <f>IFERROR(INDEX(Tasks!$A$5:$A$64,MATCH(11,Tasks!$M$5:$M$64,0)),"")</f>
        <v/>
      </c>
      <c r="C46" s="5">
        <f>IFERROR(INDEX(Tasks!$H$5:$H$64,MATCH(11,Tasks!$M$5:$M$64,0)),"")</f>
        <v/>
      </c>
    </row>
    <row r="47">
      <c r="A47" s="9" t="inlineStr"/>
      <c r="B47" s="5">
        <f>IFERROR(INDEX(Tasks!$A$5:$A$64,MATCH(12,Tasks!$M$5:$M$64,0)),"")</f>
        <v/>
      </c>
      <c r="C47" s="5">
        <f>IFERROR(INDEX(Tasks!$H$5:$H$64,MATCH(12,Tasks!$M$5:$M$64,0)),"")</f>
        <v/>
      </c>
    </row>
    <row r="48">
      <c r="A48" s="9" t="inlineStr"/>
      <c r="B48" s="5">
        <f>IFERROR(INDEX(Tasks!$A$5:$A$64,MATCH(13,Tasks!$M$5:$M$64,0)),"")</f>
        <v/>
      </c>
      <c r="C48" s="5">
        <f>IFERROR(INDEX(Tasks!$H$5:$H$64,MATCH(13,Tasks!$M$5:$M$64,0)),"")</f>
        <v/>
      </c>
    </row>
    <row r="49">
      <c r="A49" s="9" t="inlineStr"/>
      <c r="B49" s="5">
        <f>IFERROR(INDEX(Tasks!$A$5:$A$64,MATCH(14,Tasks!$M$5:$M$64,0)),"")</f>
        <v/>
      </c>
      <c r="C49" s="5">
        <f>IFERROR(INDEX(Tasks!$H$5:$H$64,MATCH(14,Tasks!$M$5:$M$64,0)),"")</f>
        <v/>
      </c>
    </row>
    <row r="50">
      <c r="A50" s="9" t="inlineStr"/>
      <c r="B50" s="5">
        <f>IFERROR(INDEX(Tasks!$A$5:$A$64,MATCH(15,Tasks!$M$5:$M$64,0)),"")</f>
        <v/>
      </c>
      <c r="C50" s="5">
        <f>IFERROR(INDEX(Tasks!$H$5:$H$64,MATCH(15,Tasks!$M$5:$M$64,0)),"")</f>
        <v/>
      </c>
    </row>
    <row r="51">
      <c r="A51" s="9" t="inlineStr"/>
      <c r="B51" s="5">
        <f>IFERROR(INDEX(Tasks!$A$5:$A$64,MATCH(16,Tasks!$M$5:$M$64,0)),"")</f>
        <v/>
      </c>
      <c r="C51" s="5">
        <f>IFERROR(INDEX(Tasks!$H$5:$H$64,MATCH(16,Tasks!$M$5:$M$64,0)),"")</f>
        <v/>
      </c>
    </row>
    <row r="52">
      <c r="A52" s="9" t="inlineStr"/>
      <c r="B52" s="5">
        <f>IFERROR(INDEX(Tasks!$A$5:$A$64,MATCH(17,Tasks!$M$5:$M$64,0)),"")</f>
        <v/>
      </c>
      <c r="C52" s="5">
        <f>IFERROR(INDEX(Tasks!$H$5:$H$64,MATCH(17,Tasks!$M$5:$M$64,0)),"")</f>
        <v/>
      </c>
    </row>
    <row r="53">
      <c r="A53" s="9" t="inlineStr"/>
      <c r="B53" s="5">
        <f>IFERROR(INDEX(Tasks!$A$5:$A$64,MATCH(18,Tasks!$M$5:$M$64,0)),"")</f>
        <v/>
      </c>
      <c r="C53" s="5">
        <f>IFERROR(INDEX(Tasks!$H$5:$H$64,MATCH(18,Tasks!$M$5:$M$64,0)),"")</f>
        <v/>
      </c>
    </row>
    <row r="54">
      <c r="A54" s="9" t="inlineStr"/>
      <c r="B54" s="5">
        <f>IFERROR(INDEX(Tasks!$A$5:$A$64,MATCH(19,Tasks!$M$5:$M$64,0)),"")</f>
        <v/>
      </c>
      <c r="C54" s="5">
        <f>IFERROR(INDEX(Tasks!$H$5:$H$64,MATCH(19,Tasks!$M$5:$M$64,0)),"")</f>
        <v/>
      </c>
    </row>
    <row r="55">
      <c r="A55" s="9" t="inlineStr"/>
      <c r="B55" s="5">
        <f>IFERROR(INDEX(Tasks!$A$5:$A$64,MATCH(20,Tasks!$M$5:$M$64,0)),"")</f>
        <v/>
      </c>
      <c r="C55" s="5">
        <f>IFERROR(INDEX(Tasks!$H$5:$H$64,MATCH(20,Tasks!$M$5:$M$64,0)),"")</f>
        <v/>
      </c>
    </row>
    <row r="57">
      <c r="A57" s="3" t="inlineStr">
        <is>
          <t>Keep AI away</t>
        </is>
      </c>
      <c r="B57" s="2">
        <f>IF(B7&gt;20,"Showing the first 20 of "&amp;B7&amp;".",IF(B7=0,"None yet.",""))</f>
        <v/>
      </c>
    </row>
    <row r="58">
      <c r="A58" s="7" t="inlineStr"/>
      <c r="B58" s="7" t="inlineStr">
        <is>
          <t>Task</t>
        </is>
      </c>
      <c r="C58" s="7" t="inlineStr">
        <is>
          <t>Why</t>
        </is>
      </c>
    </row>
    <row r="59">
      <c r="A59" s="9" t="inlineStr"/>
      <c r="B59" s="5">
        <f>IFERROR(INDEX(Tasks!$A$5:$A$64,MATCH(1,Tasks!$N$5:$N$64,0)),"")</f>
        <v/>
      </c>
      <c r="C59" s="5">
        <f>IFERROR(INDEX(Tasks!$H$5:$H$64,MATCH(1,Tasks!$N$5:$N$64,0)),"")</f>
        <v/>
      </c>
    </row>
    <row r="60">
      <c r="A60" s="9" t="inlineStr"/>
      <c r="B60" s="5">
        <f>IFERROR(INDEX(Tasks!$A$5:$A$64,MATCH(2,Tasks!$N$5:$N$64,0)),"")</f>
        <v/>
      </c>
      <c r="C60" s="5">
        <f>IFERROR(INDEX(Tasks!$H$5:$H$64,MATCH(2,Tasks!$N$5:$N$64,0)),"")</f>
        <v/>
      </c>
    </row>
    <row r="61">
      <c r="A61" s="9" t="inlineStr"/>
      <c r="B61" s="5">
        <f>IFERROR(INDEX(Tasks!$A$5:$A$64,MATCH(3,Tasks!$N$5:$N$64,0)),"")</f>
        <v/>
      </c>
      <c r="C61" s="5">
        <f>IFERROR(INDEX(Tasks!$H$5:$H$64,MATCH(3,Tasks!$N$5:$N$64,0)),"")</f>
        <v/>
      </c>
    </row>
    <row r="62">
      <c r="A62" s="9" t="inlineStr"/>
      <c r="B62" s="5">
        <f>IFERROR(INDEX(Tasks!$A$5:$A$64,MATCH(4,Tasks!$N$5:$N$64,0)),"")</f>
        <v/>
      </c>
      <c r="C62" s="5">
        <f>IFERROR(INDEX(Tasks!$H$5:$H$64,MATCH(4,Tasks!$N$5:$N$64,0)),"")</f>
        <v/>
      </c>
    </row>
    <row r="63">
      <c r="A63" s="9" t="inlineStr"/>
      <c r="B63" s="5">
        <f>IFERROR(INDEX(Tasks!$A$5:$A$64,MATCH(5,Tasks!$N$5:$N$64,0)),"")</f>
        <v/>
      </c>
      <c r="C63" s="5">
        <f>IFERROR(INDEX(Tasks!$H$5:$H$64,MATCH(5,Tasks!$N$5:$N$64,0)),"")</f>
        <v/>
      </c>
    </row>
    <row r="64">
      <c r="A64" s="9" t="inlineStr"/>
      <c r="B64" s="5">
        <f>IFERROR(INDEX(Tasks!$A$5:$A$64,MATCH(6,Tasks!$N$5:$N$64,0)),"")</f>
        <v/>
      </c>
      <c r="C64" s="5">
        <f>IFERROR(INDEX(Tasks!$H$5:$H$64,MATCH(6,Tasks!$N$5:$N$64,0)),"")</f>
        <v/>
      </c>
    </row>
    <row r="65">
      <c r="A65" s="9" t="inlineStr"/>
      <c r="B65" s="5">
        <f>IFERROR(INDEX(Tasks!$A$5:$A$64,MATCH(7,Tasks!$N$5:$N$64,0)),"")</f>
        <v/>
      </c>
      <c r="C65" s="5">
        <f>IFERROR(INDEX(Tasks!$H$5:$H$64,MATCH(7,Tasks!$N$5:$N$64,0)),"")</f>
        <v/>
      </c>
    </row>
    <row r="66">
      <c r="A66" s="9" t="inlineStr"/>
      <c r="B66" s="5">
        <f>IFERROR(INDEX(Tasks!$A$5:$A$64,MATCH(8,Tasks!$N$5:$N$64,0)),"")</f>
        <v/>
      </c>
      <c r="C66" s="5">
        <f>IFERROR(INDEX(Tasks!$H$5:$H$64,MATCH(8,Tasks!$N$5:$N$64,0)),"")</f>
        <v/>
      </c>
    </row>
    <row r="67">
      <c r="A67" s="9" t="inlineStr"/>
      <c r="B67" s="5">
        <f>IFERROR(INDEX(Tasks!$A$5:$A$64,MATCH(9,Tasks!$N$5:$N$64,0)),"")</f>
        <v/>
      </c>
      <c r="C67" s="5">
        <f>IFERROR(INDEX(Tasks!$H$5:$H$64,MATCH(9,Tasks!$N$5:$N$64,0)),"")</f>
        <v/>
      </c>
    </row>
    <row r="68">
      <c r="A68" s="9" t="inlineStr"/>
      <c r="B68" s="5">
        <f>IFERROR(INDEX(Tasks!$A$5:$A$64,MATCH(10,Tasks!$N$5:$N$64,0)),"")</f>
        <v/>
      </c>
      <c r="C68" s="5">
        <f>IFERROR(INDEX(Tasks!$H$5:$H$64,MATCH(10,Tasks!$N$5:$N$64,0)),"")</f>
        <v/>
      </c>
    </row>
    <row r="69">
      <c r="A69" s="9" t="inlineStr"/>
      <c r="B69" s="5">
        <f>IFERROR(INDEX(Tasks!$A$5:$A$64,MATCH(11,Tasks!$N$5:$N$64,0)),"")</f>
        <v/>
      </c>
      <c r="C69" s="5">
        <f>IFERROR(INDEX(Tasks!$H$5:$H$64,MATCH(11,Tasks!$N$5:$N$64,0)),"")</f>
        <v/>
      </c>
    </row>
    <row r="70">
      <c r="A70" s="9" t="inlineStr"/>
      <c r="B70" s="5">
        <f>IFERROR(INDEX(Tasks!$A$5:$A$64,MATCH(12,Tasks!$N$5:$N$64,0)),"")</f>
        <v/>
      </c>
      <c r="C70" s="5">
        <f>IFERROR(INDEX(Tasks!$H$5:$H$64,MATCH(12,Tasks!$N$5:$N$64,0)),"")</f>
        <v/>
      </c>
    </row>
    <row r="71">
      <c r="A71" s="9" t="inlineStr"/>
      <c r="B71" s="5">
        <f>IFERROR(INDEX(Tasks!$A$5:$A$64,MATCH(13,Tasks!$N$5:$N$64,0)),"")</f>
        <v/>
      </c>
      <c r="C71" s="5">
        <f>IFERROR(INDEX(Tasks!$H$5:$H$64,MATCH(13,Tasks!$N$5:$N$64,0)),"")</f>
        <v/>
      </c>
    </row>
    <row r="72">
      <c r="A72" s="9" t="inlineStr"/>
      <c r="B72" s="5">
        <f>IFERROR(INDEX(Tasks!$A$5:$A$64,MATCH(14,Tasks!$N$5:$N$64,0)),"")</f>
        <v/>
      </c>
      <c r="C72" s="5">
        <f>IFERROR(INDEX(Tasks!$H$5:$H$64,MATCH(14,Tasks!$N$5:$N$64,0)),"")</f>
        <v/>
      </c>
    </row>
    <row r="73">
      <c r="A73" s="9" t="inlineStr"/>
      <c r="B73" s="5">
        <f>IFERROR(INDEX(Tasks!$A$5:$A$64,MATCH(15,Tasks!$N$5:$N$64,0)),"")</f>
        <v/>
      </c>
      <c r="C73" s="5">
        <f>IFERROR(INDEX(Tasks!$H$5:$H$64,MATCH(15,Tasks!$N$5:$N$64,0)),"")</f>
        <v/>
      </c>
    </row>
    <row r="74">
      <c r="A74" s="9" t="inlineStr"/>
      <c r="B74" s="5">
        <f>IFERROR(INDEX(Tasks!$A$5:$A$64,MATCH(16,Tasks!$N$5:$N$64,0)),"")</f>
        <v/>
      </c>
      <c r="C74" s="5">
        <f>IFERROR(INDEX(Tasks!$H$5:$H$64,MATCH(16,Tasks!$N$5:$N$64,0)),"")</f>
        <v/>
      </c>
    </row>
    <row r="75">
      <c r="A75" s="9" t="inlineStr"/>
      <c r="B75" s="5">
        <f>IFERROR(INDEX(Tasks!$A$5:$A$64,MATCH(17,Tasks!$N$5:$N$64,0)),"")</f>
        <v/>
      </c>
      <c r="C75" s="5">
        <f>IFERROR(INDEX(Tasks!$H$5:$H$64,MATCH(17,Tasks!$N$5:$N$64,0)),"")</f>
        <v/>
      </c>
    </row>
    <row r="76">
      <c r="A76" s="9" t="inlineStr"/>
      <c r="B76" s="5">
        <f>IFERROR(INDEX(Tasks!$A$5:$A$64,MATCH(18,Tasks!$N$5:$N$64,0)),"")</f>
        <v/>
      </c>
      <c r="C76" s="5">
        <f>IFERROR(INDEX(Tasks!$H$5:$H$64,MATCH(18,Tasks!$N$5:$N$64,0)),"")</f>
        <v/>
      </c>
    </row>
    <row r="77">
      <c r="A77" s="9" t="inlineStr"/>
      <c r="B77" s="5">
        <f>IFERROR(INDEX(Tasks!$A$5:$A$64,MATCH(19,Tasks!$N$5:$N$64,0)),"")</f>
        <v/>
      </c>
      <c r="C77" s="5">
        <f>IFERROR(INDEX(Tasks!$H$5:$H$64,MATCH(19,Tasks!$N$5:$N$64,0)),"")</f>
        <v/>
      </c>
    </row>
    <row r="78">
      <c r="A78" s="9" t="inlineStr"/>
      <c r="B78" s="5">
        <f>IFERROR(INDEX(Tasks!$A$5:$A$64,MATCH(20,Tasks!$N$5:$N$64,0)),"")</f>
        <v/>
      </c>
      <c r="C78" s="5">
        <f>IFERROR(INDEX(Tasks!$H$5:$H$64,MATCH(20,Tasks!$N$5:$N$64,0)),"")</f>
        <v/>
      </c>
    </row>
    <row r="80">
      <c r="A80" s="3" t="inlineStr">
        <is>
          <t>What to do next</t>
        </is>
      </c>
    </row>
    <row r="81">
      <c r="A81" s="15" t="inlineStr">
        <is>
          <t>1.</t>
        </is>
      </c>
      <c r="B81" s="5" t="inlineStr">
        <is>
          <t>Pick one to three tasks from Try first, starting near the top.</t>
        </is>
      </c>
    </row>
    <row r="82">
      <c r="A82" s="15" t="inlineStr">
        <is>
          <t>2.</t>
        </is>
      </c>
      <c r="B82" s="5" t="inlineStr">
        <is>
          <t>Check with IT that your AI tool, and the data each task uses, are approved.</t>
        </is>
      </c>
    </row>
    <row r="83">
      <c r="A83" s="15" t="inlineStr">
        <is>
          <t>3.</t>
        </is>
      </c>
      <c r="B83" s="5" t="inlineStr">
        <is>
          <t>Write down the hours each one takes today, so you can compare in a month.</t>
        </is>
      </c>
    </row>
  </sheetData>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StormWind</dc:creator>
  <dc:title xmlns:dc="http://purl.org/dc/elements/1.1/">AI Use Case Finder</dc:title>
  <dcterms:created xmlns:dcterms="http://purl.org/dc/terms/" xmlns:xsi="http://www.w3.org/2001/XMLSchema-instance" xsi:type="dcterms:W3CDTF">2026-10-22T18:50:45Z</dcterms:created>
  <dcterms:modified xmlns:dcterms="http://purl.org/dc/terms/" xmlns:xsi="http://www.w3.org/2001/XMLSchema-instance" xsi:type="dcterms:W3CDTF">2026-10-22T18:50:45Z</dcterms:modified>
</cp:coreProperties>
</file>